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D:\ADOPV3 TAHUN 2 DIPLOMA 2017\"/>
    </mc:Choice>
  </mc:AlternateContent>
  <workbookProtection workbookPassword="CE88" lockStructure="1"/>
  <bookViews>
    <workbookView xWindow="0" yWindow="0" windowWidth="15360" windowHeight="62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KB53" i="15"/>
  <c r="KA53" i="15"/>
  <c r="I53" i="17" s="1"/>
  <c r="Q53" i="17" s="1"/>
  <c r="KB54" i="15"/>
  <c r="KA54" i="15"/>
  <c r="I54" i="17" s="1"/>
  <c r="Q54" i="17" s="1"/>
  <c r="KB55" i="15"/>
  <c r="KA55" i="15"/>
  <c r="I55" i="17" s="1"/>
  <c r="Q55" i="17" s="1"/>
  <c r="KB56" i="15"/>
  <c r="J56" i="17" s="1"/>
  <c r="L56" i="17" s="1"/>
  <c r="KA56" i="15"/>
  <c r="I56" i="17" s="1"/>
  <c r="KB57" i="15"/>
  <c r="KA57" i="15"/>
  <c r="I57" i="17" s="1"/>
  <c r="Q57" i="17" s="1"/>
  <c r="KB58" i="15"/>
  <c r="KA58" i="15"/>
  <c r="I58" i="17" s="1"/>
  <c r="Q58" i="17" s="1"/>
  <c r="KB59" i="15"/>
  <c r="KA59" i="15"/>
  <c r="I59" i="17" s="1"/>
  <c r="Q59" i="17" s="1"/>
  <c r="KB60" i="15"/>
  <c r="J60" i="17" s="1"/>
  <c r="L60" i="17" s="1"/>
  <c r="KA60" i="15"/>
  <c r="I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S91" i="17" s="1"/>
  <c r="U91" i="17" s="1"/>
  <c r="KB91" i="15"/>
  <c r="KB92" i="15"/>
  <c r="KA92" i="15"/>
  <c r="I92" i="17" s="1"/>
  <c r="Q92" i="17" s="1"/>
  <c r="KA93" i="15"/>
  <c r="I93" i="17" s="1"/>
  <c r="Q93" i="17" s="1"/>
  <c r="KB93" i="15"/>
  <c r="KB94" i="15"/>
  <c r="J94" i="17" s="1"/>
  <c r="L94" i="17" s="1"/>
  <c r="KA94" i="15"/>
  <c r="I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KA109" i="15"/>
  <c r="I109" i="17" s="1"/>
  <c r="Q109" i="17" s="1"/>
  <c r="KB109" i="15"/>
  <c r="KB110" i="15"/>
  <c r="J110" i="17" s="1"/>
  <c r="L110" i="17" s="1"/>
  <c r="KA110" i="15"/>
  <c r="I110" i="17" s="1"/>
  <c r="KA111" i="15"/>
  <c r="I111" i="17" s="1"/>
  <c r="Q111" i="17" s="1"/>
  <c r="KB111" i="15"/>
  <c r="KB112" i="15"/>
  <c r="KA112" i="15"/>
  <c r="I112" i="17" s="1"/>
  <c r="Q112" i="17" s="1"/>
  <c r="KA113" i="15"/>
  <c r="I113" i="17" s="1"/>
  <c r="Q113" i="17" s="1"/>
  <c r="KB113" i="15"/>
  <c r="KB114" i="15"/>
  <c r="J114" i="17" s="1"/>
  <c r="L114" i="17" s="1"/>
  <c r="KA114" i="15"/>
  <c r="I114" i="17" s="1"/>
  <c r="KA115" i="15"/>
  <c r="I115" i="17" s="1"/>
  <c r="Q115" i="17" s="1"/>
  <c r="KB115" i="15"/>
  <c r="KB116" i="15"/>
  <c r="J116" i="17" s="1"/>
  <c r="KA116" i="15"/>
  <c r="I116" i="17" s="1"/>
  <c r="KA117" i="15"/>
  <c r="I117" i="17" s="1"/>
  <c r="Q117" i="17" s="1"/>
  <c r="KB117" i="15"/>
  <c r="KB118" i="15"/>
  <c r="J118" i="17" s="1"/>
  <c r="L118" i="17" s="1"/>
  <c r="KA118" i="15"/>
  <c r="I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KA125" i="15"/>
  <c r="I125" i="17" s="1"/>
  <c r="Q125" i="17" s="1"/>
  <c r="KB125" i="15"/>
  <c r="KB126" i="15"/>
  <c r="KA126" i="15"/>
  <c r="I126" i="17" s="1"/>
  <c r="Q126" i="17" s="1"/>
  <c r="KA127" i="15"/>
  <c r="I127" i="17" s="1"/>
  <c r="Q127" i="17" s="1"/>
  <c r="KB127" i="15"/>
  <c r="KB128" i="15"/>
  <c r="J128" i="17" s="1"/>
  <c r="L128" i="17" s="1"/>
  <c r="KA128" i="15"/>
  <c r="I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128" i="17" l="1"/>
  <c r="Q124" i="17"/>
  <c r="Q118" i="17"/>
  <c r="Q116" i="17"/>
  <c r="Q114" i="17"/>
  <c r="Q110" i="17"/>
  <c r="Q108" i="17"/>
  <c r="Q94" i="17"/>
  <c r="Q60" i="17"/>
  <c r="Q56" i="17"/>
  <c r="Q52" i="17"/>
  <c r="Q44" i="17"/>
  <c r="Q36" i="17"/>
  <c r="Q28" i="17"/>
  <c r="Q226" i="17"/>
  <c r="Q224" i="17"/>
  <c r="Q222" i="17"/>
  <c r="Q220" i="17"/>
  <c r="Q216" i="17"/>
  <c r="Q212" i="17"/>
  <c r="Q210" i="17"/>
  <c r="Q86" i="17"/>
  <c r="Q78" i="17"/>
  <c r="S78" i="17" s="1"/>
  <c r="U78" i="17" s="1"/>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E114" i="13"/>
  <c r="D114" i="13"/>
  <c r="C114" i="13"/>
  <c r="B114" i="13"/>
  <c r="E113" i="13"/>
  <c r="D113" i="13"/>
  <c r="C113" i="13"/>
  <c r="B113" i="13"/>
  <c r="E112" i="13"/>
  <c r="D112" i="13"/>
  <c r="C112" i="13"/>
  <c r="B112" i="13"/>
  <c r="E111" i="13"/>
  <c r="D111" i="13"/>
  <c r="C111" i="13"/>
  <c r="B111" i="13"/>
  <c r="E110" i="13"/>
  <c r="D110" i="13"/>
  <c r="C110" i="13"/>
  <c r="B110" i="13"/>
  <c r="E109" i="13"/>
  <c r="D109" i="13"/>
  <c r="C109" i="13"/>
  <c r="B109" i="13"/>
  <c r="E108" i="13"/>
  <c r="D108" i="13"/>
  <c r="C108" i="13"/>
  <c r="B108" i="13"/>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E78" i="13"/>
  <c r="D78" i="13"/>
  <c r="C78" i="13"/>
  <c r="B78" i="13"/>
  <c r="E77" i="13"/>
  <c r="D77" i="13"/>
  <c r="C77" i="13"/>
  <c r="B77" i="13"/>
  <c r="E76" i="13"/>
  <c r="D76" i="13"/>
  <c r="C76" i="13"/>
  <c r="B76" i="13"/>
  <c r="E75" i="13"/>
  <c r="D75" i="13"/>
  <c r="C75" i="13"/>
  <c r="B75" i="13"/>
  <c r="E74" i="13"/>
  <c r="D74" i="13"/>
  <c r="C74" i="13"/>
  <c r="B74" i="13"/>
  <c r="E73" i="13"/>
  <c r="D73" i="13"/>
  <c r="C73" i="13"/>
  <c r="B73" i="13"/>
  <c r="E72" i="13"/>
  <c r="D72" i="13"/>
  <c r="C72" i="13"/>
  <c r="B72" i="13"/>
  <c r="E71" i="13"/>
  <c r="D71" i="13"/>
  <c r="C71" i="13"/>
  <c r="B71" i="13"/>
  <c r="E70" i="13"/>
  <c r="D70" i="13"/>
  <c r="C70" i="13"/>
  <c r="B70" i="13"/>
  <c r="E69" i="13"/>
  <c r="D69" i="13"/>
  <c r="C69" i="13"/>
  <c r="B69" i="13"/>
  <c r="E68" i="13"/>
  <c r="D68" i="13"/>
  <c r="C68" i="13"/>
  <c r="B68" i="13"/>
  <c r="E67" i="13"/>
  <c r="D67" i="13"/>
  <c r="C67" i="13"/>
  <c r="B67" i="13"/>
  <c r="E66" i="13"/>
  <c r="D66" i="13"/>
  <c r="C66" i="13"/>
  <c r="B66" i="13"/>
  <c r="E65" i="13"/>
  <c r="D65" i="13"/>
  <c r="C65" i="13"/>
  <c r="B65" i="13"/>
  <c r="E64" i="13"/>
  <c r="D64" i="13"/>
  <c r="C64" i="13"/>
  <c r="B64" i="13"/>
  <c r="E63" i="13"/>
  <c r="D63" i="13"/>
  <c r="C63" i="13"/>
  <c r="B63" i="13"/>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E41" i="13"/>
  <c r="D41" i="13"/>
  <c r="C41" i="13"/>
  <c r="B41" i="13"/>
  <c r="E40" i="13"/>
  <c r="D40" i="13"/>
  <c r="C40" i="13"/>
  <c r="B40" i="13"/>
  <c r="E39" i="13"/>
  <c r="D39" i="13"/>
  <c r="C39" i="13"/>
  <c r="B39" i="13"/>
  <c r="E38" i="13"/>
  <c r="D38" i="13"/>
  <c r="C38" i="13"/>
  <c r="B38" i="13"/>
  <c r="E37" i="13"/>
  <c r="D37" i="13"/>
  <c r="C37" i="13"/>
  <c r="B37" i="13"/>
  <c r="E36" i="13"/>
  <c r="D36" i="13"/>
  <c r="C36" i="13"/>
  <c r="B36" i="13"/>
  <c r="E35" i="13"/>
  <c r="D35" i="13"/>
  <c r="C35" i="13"/>
  <c r="B35" i="13"/>
  <c r="E34" i="13"/>
  <c r="D34" i="13"/>
  <c r="C34" i="13"/>
  <c r="B34" i="13"/>
  <c r="E33" i="13"/>
  <c r="D33" i="13"/>
  <c r="C33" i="13"/>
  <c r="B33" i="13"/>
  <c r="E32" i="13"/>
  <c r="D32" i="13"/>
  <c r="C32" i="13"/>
  <c r="B32" i="13"/>
  <c r="E31" i="13"/>
  <c r="D31" i="13"/>
  <c r="C31" i="13"/>
  <c r="B31" i="13"/>
  <c r="E30" i="13"/>
  <c r="D30" i="13"/>
  <c r="C30" i="13"/>
  <c r="B30" i="13"/>
  <c r="E29" i="13"/>
  <c r="D29" i="13"/>
  <c r="C29" i="13"/>
  <c r="B29" i="13"/>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108" i="13" l="1"/>
  <c r="U108" i="13" s="1"/>
  <c r="T109" i="13"/>
  <c r="U109" i="13" s="1"/>
  <c r="T110" i="13"/>
  <c r="U110" i="13" s="1"/>
  <c r="F110" i="15" s="1"/>
  <c r="H110" i="17" s="1"/>
  <c r="T111" i="13"/>
  <c r="U111" i="13" s="1"/>
  <c r="T112" i="13"/>
  <c r="U112" i="13" s="1"/>
  <c r="T113" i="13"/>
  <c r="U113" i="13" s="1"/>
  <c r="T114" i="13"/>
  <c r="U114" i="13" s="1"/>
  <c r="F114" i="15" s="1"/>
  <c r="H114" i="17" s="1"/>
  <c r="T115" i="13"/>
  <c r="U115" i="13" s="1"/>
  <c r="T63" i="13"/>
  <c r="U63" i="13" s="1"/>
  <c r="T64" i="13"/>
  <c r="U64" i="13" s="1"/>
  <c r="T65" i="13"/>
  <c r="U65" i="13" s="1"/>
  <c r="T66" i="13"/>
  <c r="U66" i="13" s="1"/>
  <c r="T67" i="13"/>
  <c r="U67" i="13" s="1"/>
  <c r="T68" i="13"/>
  <c r="U68" i="13" s="1"/>
  <c r="T69" i="13"/>
  <c r="U69" i="13" s="1"/>
  <c r="F69" i="15" s="1"/>
  <c r="H69" i="17" s="1"/>
  <c r="T70" i="13"/>
  <c r="U70" i="13" s="1"/>
  <c r="T71" i="13"/>
  <c r="U71" i="13" s="1"/>
  <c r="T72" i="13"/>
  <c r="U72" i="13" s="1"/>
  <c r="T73" i="13"/>
  <c r="U73" i="13" s="1"/>
  <c r="F73" i="15" s="1"/>
  <c r="H73" i="17" s="1"/>
  <c r="T74" i="13"/>
  <c r="U74" i="13" s="1"/>
  <c r="T75" i="13"/>
  <c r="U75" i="13" s="1"/>
  <c r="T76" i="13"/>
  <c r="U76" i="13" s="1"/>
  <c r="T77" i="13"/>
  <c r="U77" i="13" s="1"/>
  <c r="T78" i="13"/>
  <c r="U78" i="13" s="1"/>
  <c r="T79" i="13"/>
  <c r="U79" i="13" s="1"/>
  <c r="T29" i="13"/>
  <c r="U29" i="13" s="1"/>
  <c r="F29" i="15" s="1"/>
  <c r="H29" i="17" s="1"/>
  <c r="T30" i="13"/>
  <c r="U30" i="13" s="1"/>
  <c r="T31" i="13"/>
  <c r="U31" i="13" s="1"/>
  <c r="T32" i="13"/>
  <c r="U32" i="13" s="1"/>
  <c r="F32" i="15" s="1"/>
  <c r="H32" i="17" s="1"/>
  <c r="T33" i="13"/>
  <c r="U33" i="13" s="1"/>
  <c r="F33" i="15" s="1"/>
  <c r="H33" i="17" s="1"/>
  <c r="T34" i="13"/>
  <c r="U34" i="13" s="1"/>
  <c r="T35" i="13"/>
  <c r="U35" i="13" s="1"/>
  <c r="T36" i="13"/>
  <c r="U36" i="13" s="1"/>
  <c r="F36" i="15" s="1"/>
  <c r="H36" i="17" s="1"/>
  <c r="T37" i="13"/>
  <c r="U37" i="13" s="1"/>
  <c r="F37" i="15" s="1"/>
  <c r="H37" i="17" s="1"/>
  <c r="T38" i="13"/>
  <c r="U38" i="13" s="1"/>
  <c r="T39" i="13"/>
  <c r="U39" i="13" s="1"/>
  <c r="T40" i="13"/>
  <c r="U40" i="13" s="1"/>
  <c r="F40" i="15" s="1"/>
  <c r="H40" i="17" s="1"/>
  <c r="T41" i="13"/>
  <c r="U41" i="13" s="1"/>
  <c r="F41" i="15" s="1"/>
  <c r="H41" i="17" s="1"/>
  <c r="T42" i="13"/>
  <c r="U42"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43" i="15"/>
  <c r="H43" i="17" s="1"/>
  <c r="F46" i="15"/>
  <c r="H46" i="17" s="1"/>
  <c r="F49" i="15"/>
  <c r="H49" i="17" s="1"/>
  <c r="F52" i="15"/>
  <c r="H52" i="17" s="1"/>
  <c r="F55" i="15"/>
  <c r="H55" i="17" s="1"/>
  <c r="F58" i="15"/>
  <c r="H58" i="17" s="1"/>
  <c r="F61" i="15"/>
  <c r="H61" i="17" s="1"/>
  <c r="F64" i="15"/>
  <c r="H64" i="17" s="1"/>
  <c r="F67" i="15"/>
  <c r="H67"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5" i="15"/>
  <c r="H35" i="17" s="1"/>
  <c r="F38" i="15"/>
  <c r="H38"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Q8" i="17" s="1"/>
  <c r="KB8" i="15"/>
  <c r="J8" i="17" s="1"/>
  <c r="L8" i="17" s="1"/>
  <c r="R35" i="24"/>
  <c r="Q35" i="24"/>
  <c r="R35" i="23"/>
  <c r="Q35" i="23"/>
  <c r="S35" i="23"/>
  <c r="S35" i="24"/>
  <c r="T8" i="13"/>
  <c r="U8" i="13" s="1"/>
  <c r="K8" i="17" l="1"/>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<sst xmlns="http://schemas.openxmlformats.org/spreadsheetml/2006/main" count="1651" uniqueCount="547">
  <si>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</si>
  <si>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</si>
  <si>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</si>
  <si>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</si>
  <si>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</si>
  <si>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</si>
  <si>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</si>
  <si>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</si>
  <si>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</si>
  <si>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</si>
  <si>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</si>
  <si>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</si>
  <si>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</si>
  <si>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</si>
  <si>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</si>
  <si>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</si>
  <si>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</si>
  <si>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</si>
  <si>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</si>
  <si>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</si>
  <si>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</si>
  <si>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</si>
  <si>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</si>
  <si>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</si>
  <si>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</si>
  <si>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</si>
  <si>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</si>
  <si>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</si>
  <si>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</si>
  <si>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</si>
  <si>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</si>
  <si>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</si>
  <si>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</si>
  <si>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</si>
  <si>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</si>
  <si>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</si>
  <si>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</si>
  <si>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</si>
  <si>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</si>
  <si>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</si>
  <si>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</si>
  <si>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</si>
  <si>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</si>
  <si>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</si>
  <si>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</si>
  <si>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</si>
  <si>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</si>
  <si>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</si>
  <si>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</si>
  <si>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</si>
  <si>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</si>
  <si>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</si>
  <si>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</si>
  <si>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</si>
  <si>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</si>
  <si>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</si>
  <si>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</si>
  <si>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</si>
  <si>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</si>
  <si>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</si>
  <si>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</si>
  <si>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</si>
  <si>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</si>
  <si>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</si>
  <si>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</si>
  <si>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</si>
  <si>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</si>
  <si>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</si>
  <si>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</si>
  <si>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</si>
  <si>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</si>
  <si>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</si>
  <si>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</si>
  <si>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</si>
  <si>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</si>
  <si>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</si>
  <si>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</si>
  <si>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</si>
  <si>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</si>
  <si>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</si>
  <si>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</si>
  <si>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</si>
  <si>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</si>
  <si>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</si>
  <si>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</si>
  <si>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</si>
  <si>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</si>
  <si>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</si>
  <si>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</si>
  <si>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</si>
  <si>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</si>
  <si>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</si>
  <si>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</si>
  <si>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</si>
  <si>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</si>
  <si>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</si>
  <si>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</si>
  <si>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</si>
  <si>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</si>
  <si>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</si>
  <si>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</si>
  <si>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</si>
  <si>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</si>
  <si>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</si>
  <si>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</si>
  <si>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</si>
  <si>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</si>
  <si>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</si>
  <si>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</si>
  <si>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</si>
  <si>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</si>
  <si>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</si>
  <si>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</si>
  <si>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</si>
  <si>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</si>
  <si>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</si>
  <si>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</si>
  <si>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</si>
  <si>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</si>
  <si>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</si>
  <si>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</si>
  <si>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</si>
  <si>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</si>
  <si>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</si>
  <si>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</si>
  <si>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</si>
  <si>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</si>
  <si>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</si>
  <si>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</si>
  <si>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</si>
  <si>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</si>
  <si>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</si>
  <si>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</si>
  <si>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</si>
  <si>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</si>
  <si>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</si>
  <si>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</si>
  <si>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</si>
  <si>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</si>
  <si>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</si>
  <si>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</si>
  <si>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</si>
  <si>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</si>
  <si>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</si>
  <si>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</si>
  <si>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</si>
  <si>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</si>
  <si>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</si>
  <si>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</si>
  <si>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</si>
  <si>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</si>
  <si>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</si>
  <si>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</si>
  <si>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</si>
  <si>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</si>
  <si>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</si>
  <si>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</si>
  <si>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</si>
  <si>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</si>
  <si>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</si>
  <si>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</si>
  <si>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</si>
  <si>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AKMAL DANIAL BIN KAMAL IZAT</t>
  </si>
  <si>
    <t>MOHAMAD AMIRUL AKBAR BIN OSMAN ALI</t>
  </si>
  <si>
    <t>MOHAMAD IRHAM BIN AZMAN</t>
  </si>
  <si>
    <t>MOHAMAD KAMAL BIN ISMAIL</t>
  </si>
  <si>
    <t>MOHAMMAD FITRI BIN SAZLY</t>
  </si>
  <si>
    <t>MUHAMAD HAKIMIN BIN SUPARMIN</t>
  </si>
  <si>
    <t>MUHAMMAD AMINUDDIN BIN ROSLIZAN</t>
  </si>
  <si>
    <t>MUHAMMAD ASYIQ BIN KAMARUZAMAN</t>
  </si>
  <si>
    <t>MUHAMMAD FAIZULRULLAH BIN ZULKEFLI</t>
  </si>
  <si>
    <t>MUHAMMAD FAKHRULLAH BIN JAFFRI</t>
  </si>
  <si>
    <t>MUHAMMAD HAFIZUDDIN BIN SALEHUDDIN</t>
  </si>
  <si>
    <t>MUHAMMAD IKHWAN BIN ZULKIPLI</t>
  </si>
  <si>
    <t>MUHAMMAD SYAHIRAN IZZ BIN MAT NOH</t>
  </si>
  <si>
    <t>MUHAMMAD ZAKI BIN DAUD</t>
  </si>
  <si>
    <t>NUR ATHIRAH AUNI BINTI MOHAMED ARIF</t>
  </si>
  <si>
    <t>NUR AZRI HUSNINA BINTI SARMUJI</t>
  </si>
  <si>
    <t>NURUL AMIRA SYAFIQAH BINTI AZLI</t>
  </si>
  <si>
    <t>SHAIQAL SHA AQMAL BIN AZLAN SHAH</t>
  </si>
  <si>
    <t>TUAN MUHAMMAD AJWAD BIN TUAN MOHAMAD ZAIDI</t>
  </si>
  <si>
    <t>MUHAMMAD AFNAN AMIN BIN BAHARUDIN</t>
  </si>
  <si>
    <t>IKHMAL BIN AHMAD SAHARUDIN</t>
  </si>
  <si>
    <t>980915565883</t>
  </si>
  <si>
    <t>K591CETE001</t>
  </si>
  <si>
    <t>ETE</t>
  </si>
  <si>
    <t>LELAKI</t>
  </si>
  <si>
    <t>MELAYU</t>
  </si>
  <si>
    <t>ISLAM</t>
  </si>
  <si>
    <t>980726065513</t>
  </si>
  <si>
    <t>K591CETE003</t>
  </si>
  <si>
    <t>980812016515</t>
  </si>
  <si>
    <t>K591CETE004</t>
  </si>
  <si>
    <t>980121065107</t>
  </si>
  <si>
    <t>K591CETE005</t>
  </si>
  <si>
    <t>980130065205</t>
  </si>
  <si>
    <t>K591CETE007</t>
  </si>
  <si>
    <t>981012065233</t>
  </si>
  <si>
    <t>K591CETE009</t>
  </si>
  <si>
    <t>980309085273</t>
  </si>
  <si>
    <t>K591CETE010</t>
  </si>
  <si>
    <t>980426065335</t>
  </si>
  <si>
    <t>K591CETE011</t>
  </si>
  <si>
    <t>981015145765</t>
  </si>
  <si>
    <t>K591CETE012</t>
  </si>
  <si>
    <t>K591CETE013</t>
  </si>
  <si>
    <t>981113065785</t>
  </si>
  <si>
    <t>K591CETE014</t>
  </si>
  <si>
    <t>980123065629</t>
  </si>
  <si>
    <t>K591CETE015</t>
  </si>
  <si>
    <t>981013065809</t>
  </si>
  <si>
    <t>K591CETE016</t>
  </si>
  <si>
    <t>981031065183</t>
  </si>
  <si>
    <t>K591CETE017</t>
  </si>
  <si>
    <t>980907075788</t>
  </si>
  <si>
    <t>K591CETE019</t>
  </si>
  <si>
    <t>PEREMPUAN</t>
  </si>
  <si>
    <t>980422106558</t>
  </si>
  <si>
    <t>K591CETE020</t>
  </si>
  <si>
    <t>981024065134</t>
  </si>
  <si>
    <t>K591CETE021</t>
  </si>
  <si>
    <t>980226065277</t>
  </si>
  <si>
    <t>K591CETE022</t>
  </si>
  <si>
    <t>980408036389</t>
  </si>
  <si>
    <t>K591CETE024</t>
  </si>
  <si>
    <t>K621CETE012</t>
  </si>
  <si>
    <t>K621CETE007</t>
  </si>
  <si>
    <t>4ETE</t>
  </si>
  <si>
    <t>ABU SAID BIN AZMIN</t>
  </si>
  <si>
    <t>FATHIN NAJIHAH BINTI MOHMAD NIZAM</t>
  </si>
  <si>
    <t>MOHAMAD KHAIRUL SYAPIQ BIN RASIDI</t>
  </si>
  <si>
    <t>MOHAMAD QAYYUM BIN ABDUL HALIM</t>
  </si>
  <si>
    <t>MOHAMAD SHAHNIZAM AZRUL BIN SHAHARIN</t>
  </si>
  <si>
    <t>MOHAMAD SUFI HAZIQ BIN TAJUDIN</t>
  </si>
  <si>
    <t>MUHAMAD AFZAN BIN  ISHAK</t>
  </si>
  <si>
    <t>MUHAMMAD AZMI BIN ADNAN</t>
  </si>
  <si>
    <t>MUHAMMAD IRFAN BIN ZAKIR</t>
  </si>
  <si>
    <t>NURUL ATIKAH BINTI ADNAN</t>
  </si>
  <si>
    <t>NURUL NAJIHAH WA'EYAH BINTI AJMAIN</t>
  </si>
  <si>
    <t>NURUL YUMNI BINTI ROSLI</t>
  </si>
  <si>
    <t>SITI NUR UMIRAH BINTI MOHD KAMARUDIN</t>
  </si>
  <si>
    <t>WAN MUHAMMAD AFIQ BIN WAN AZIR</t>
  </si>
  <si>
    <t>K591CETN002</t>
  </si>
  <si>
    <t>ETN</t>
  </si>
  <si>
    <t>981127066156</t>
  </si>
  <si>
    <t>K591CETN003</t>
  </si>
  <si>
    <t>K591CETN004</t>
  </si>
  <si>
    <t>K591CETN005</t>
  </si>
  <si>
    <t>981217065499</t>
  </si>
  <si>
    <t>K591CETN006</t>
  </si>
  <si>
    <t>980410065621</t>
  </si>
  <si>
    <t>K591CETN007</t>
  </si>
  <si>
    <t>980608036375</t>
  </si>
  <si>
    <t>K591CETN008</t>
  </si>
  <si>
    <t>980622065631</t>
  </si>
  <si>
    <t>K591CETN009</t>
  </si>
  <si>
    <t>K591CETN010</t>
  </si>
  <si>
    <t>980501065424</t>
  </si>
  <si>
    <t>K591CETN011</t>
  </si>
  <si>
    <t>980206065210</t>
  </si>
  <si>
    <t>K591CETN012</t>
  </si>
  <si>
    <t>981208106412</t>
  </si>
  <si>
    <t>K591CETN013</t>
  </si>
  <si>
    <t>981129065608</t>
  </si>
  <si>
    <t>K591CETN014</t>
  </si>
  <si>
    <t>980826065617</t>
  </si>
  <si>
    <t>K591CETN015</t>
  </si>
  <si>
    <t>4ETN</t>
  </si>
  <si>
    <t>ABDUL AL HAFIZ BIN ABDUL HADI</t>
  </si>
  <si>
    <t>AHMAD FAIQ BIN ZAMRI</t>
  </si>
  <si>
    <t>AINAA ATHIRAH BINTI KASMIN</t>
  </si>
  <si>
    <t>AIRIL FARHAN BIN SHAMSUL AZMAN</t>
  </si>
  <si>
    <t>AMIRUL HAKIMI BIN ANUAR</t>
  </si>
  <si>
    <t>IZMA SYAMIMY NADIA BINTI MOHAMAD ZAINI</t>
  </si>
  <si>
    <t>MOHAMAD AZRUL AMIN BIN AZMAN</t>
  </si>
  <si>
    <t>MOHAMAD HAFIZ BIN KAMARUZZAMAN</t>
  </si>
  <si>
    <t>MOHAMAD KHARUL NIZAM BIN MOHD ASRI</t>
  </si>
  <si>
    <t>MOHAMAD SYAFIQ BIN RAHMAN</t>
  </si>
  <si>
    <t>MOHAMMAD AIMAN BIN ABDUL HALIM</t>
  </si>
  <si>
    <t>MOHAMMAD AMIRUL AMMAR BIN  AZIZAN</t>
  </si>
  <si>
    <t>MOHD AFIZZUDIN BIN MASRAN</t>
  </si>
  <si>
    <t>MUHAMAD HAZIQ IRFAN BIN HISHAMUDDIN</t>
  </si>
  <si>
    <t>MUHAMMAD AIMAN HAIQAL BIN SALLEHUDDIN</t>
  </si>
  <si>
    <t>MUHAMMAD ALIFF AIDIL BIN MUHAMMAD RAHIM</t>
  </si>
  <si>
    <t>MUHAMMAD FARID BIN ZAKRI</t>
  </si>
  <si>
    <t>MUHAMMAD IRSYADUDDIN BIN AHMAD SHALABAY</t>
  </si>
  <si>
    <t>MUHAMMAD ZULFADZLI BIN JAMALUDDIN</t>
  </si>
  <si>
    <t>RAYYAN BIN ISMAIL</t>
  </si>
  <si>
    <t>980524065187</t>
  </si>
  <si>
    <t>K591CMPI001</t>
  </si>
  <si>
    <t>MPI</t>
  </si>
  <si>
    <t>980405106249</t>
  </si>
  <si>
    <t>K591CMPI002</t>
  </si>
  <si>
    <t>980102065136</t>
  </si>
  <si>
    <t>K591CMPI003</t>
  </si>
  <si>
    <t>980718065417</t>
  </si>
  <si>
    <t>K591CMPI004</t>
  </si>
  <si>
    <t>980925065831</t>
  </si>
  <si>
    <t>K591CMPI005</t>
  </si>
  <si>
    <t>981128065884</t>
  </si>
  <si>
    <t>K591CMPI006</t>
  </si>
  <si>
    <t>980710065543</t>
  </si>
  <si>
    <t>K591CMPI008</t>
  </si>
  <si>
    <t>981230065151</t>
  </si>
  <si>
    <t>K591CMPI009</t>
  </si>
  <si>
    <t>980813065511</t>
  </si>
  <si>
    <t>K591CMPI010</t>
  </si>
  <si>
    <t>980324065481</t>
  </si>
  <si>
    <t>K591CMPI011</t>
  </si>
  <si>
    <t>981122065939</t>
  </si>
  <si>
    <t>K591CMPI012</t>
  </si>
  <si>
    <t>981030026553</t>
  </si>
  <si>
    <t>K591CMPI013</t>
  </si>
  <si>
    <t>980615025041</t>
  </si>
  <si>
    <t>K591CMPI014</t>
  </si>
  <si>
    <t>980816025355</t>
  </si>
  <si>
    <t>K591CMPI016</t>
  </si>
  <si>
    <t>980125065323</t>
  </si>
  <si>
    <t>K591CMPI018</t>
  </si>
  <si>
    <t>981109106249</t>
  </si>
  <si>
    <t>K591CMPI019</t>
  </si>
  <si>
    <t>980524065785</t>
  </si>
  <si>
    <t>K591CMPI020</t>
  </si>
  <si>
    <t>980504016513</t>
  </si>
  <si>
    <t>K591CMPI021</t>
  </si>
  <si>
    <t>980910106477</t>
  </si>
  <si>
    <t>K591CMPI023</t>
  </si>
  <si>
    <t>K591CMPI025</t>
  </si>
  <si>
    <t>4MPI</t>
  </si>
  <si>
    <t>AZUA NATASYA BINTI SHA'ARI</t>
  </si>
  <si>
    <t>DANIAL FAKHRI BIN ADNAN</t>
  </si>
  <si>
    <t>FARHAN HADI BIN YAHYA</t>
  </si>
  <si>
    <t>MOHAMAD IZZAT AMIR BIN ABDULLAH</t>
  </si>
  <si>
    <t>MOHAMAD KHAIRI BIN YUSRY</t>
  </si>
  <si>
    <t>MOHAMAD LOKMAN AL-HAKIM BIN KAMARUDDIN</t>
  </si>
  <si>
    <t>MOHAMAD NAZIRUL NAJMI BIN MOHD HARANI</t>
  </si>
  <si>
    <t>MOHAMAD SHAH FARIQ BIN SHARUDIN</t>
  </si>
  <si>
    <t>MOHAMAD SYAHMI BIN ZAMRAN</t>
  </si>
  <si>
    <t>MOHAMMAD FAQRUL HAKIMI BIN NOZARUDDIN</t>
  </si>
  <si>
    <t>MOHD SYAFIZI BIN MOHD SUHAIMI</t>
  </si>
  <si>
    <t>MUHAMMAD ALIF IMRAN BIN HAMDAN</t>
  </si>
  <si>
    <t>MUHAMMAD HAZIQUE AHSYRAF BIN SHAHRIL ALFIAN</t>
  </si>
  <si>
    <t>MUHAMMAD SAFIUDDIN BIN SAPALI</t>
  </si>
  <si>
    <t>SIRHAN ASMAAN BIN ABDULLAH SANI</t>
  </si>
  <si>
    <t>WAN FARHAN AIDIL ASRI BIN WAN ABDUL HALIM</t>
  </si>
  <si>
    <t>NIK MUHAMMAD SHAMIM B NIK LUKMAN</t>
  </si>
  <si>
    <t>981201065638</t>
  </si>
  <si>
    <t>K591CMPP003</t>
  </si>
  <si>
    <t>MPP</t>
  </si>
  <si>
    <t>980306065541</t>
  </si>
  <si>
    <t>K591CMPP005</t>
  </si>
  <si>
    <t>980620065603</t>
  </si>
  <si>
    <t>K591CMPP006</t>
  </si>
  <si>
    <t>980408065243</t>
  </si>
  <si>
    <t>K591CMPP009</t>
  </si>
  <si>
    <t>981110036233</t>
  </si>
  <si>
    <t>K591CMPP010</t>
  </si>
  <si>
    <t>981115065957</t>
  </si>
  <si>
    <t>K591CMPP011</t>
  </si>
  <si>
    <t>K591CMPP012</t>
  </si>
  <si>
    <t>981030065093</t>
  </si>
  <si>
    <t>K591CMPP013</t>
  </si>
  <si>
    <t>981214065151</t>
  </si>
  <si>
    <t>K591CMPP014</t>
  </si>
  <si>
    <t>980209065427</t>
  </si>
  <si>
    <t>K591CMPP015</t>
  </si>
  <si>
    <t>981109055509</t>
  </si>
  <si>
    <t>K591CMPP016</t>
  </si>
  <si>
    <t>981211066191</t>
  </si>
  <si>
    <t>K591CMPP018</t>
  </si>
  <si>
    <t>980419146065</t>
  </si>
  <si>
    <t>K591CMPP021</t>
  </si>
  <si>
    <t>980404135507</t>
  </si>
  <si>
    <t>K591CMPP024</t>
  </si>
  <si>
    <t>981007015549</t>
  </si>
  <si>
    <t>K591CMPP031</t>
  </si>
  <si>
    <t>K591BMPP028</t>
  </si>
  <si>
    <t>K611CMPP024</t>
  </si>
  <si>
    <t>4MPP</t>
  </si>
  <si>
    <t>AIMAN FITRI BIN ROSMAN</t>
  </si>
  <si>
    <t>AMIERUL IQMAL BIN NAZRI</t>
  </si>
  <si>
    <t>MOHAMAD AMINUDIN BIN MOHAMAD ARSAD</t>
  </si>
  <si>
    <t>MOHAMAD ANIQ BIN MOHAMAD ASRI</t>
  </si>
  <si>
    <t>MOHAMAD DAIM DANIEL BIN IBRAHIM</t>
  </si>
  <si>
    <t>MOHAMAD IZZAT BIN DIN</t>
  </si>
  <si>
    <t>MOHAMAD SAFWAN BIN MOHD KASIM</t>
  </si>
  <si>
    <t>MOHD ALIF HAKIMI BIN MOHD NORDIN</t>
  </si>
  <si>
    <t>MOHD AMIRUL ASYRAF BIN HAFIZAN</t>
  </si>
  <si>
    <t>MOHD HANIF HAKIMI BIN MAT JAEH</t>
  </si>
  <si>
    <t>MUHAMAD ALIF BIN ZAINA</t>
  </si>
  <si>
    <t>MUHAMMAD AKMAL BIN ABU SAKMAH</t>
  </si>
  <si>
    <t>MUHAMMAD FAIZ BIN ILIAS</t>
  </si>
  <si>
    <t>MUHAMMAD FIRDAUS BIN ABU BAKAR</t>
  </si>
  <si>
    <t>MUHAMMAD IZUDDIN BIN BAKHTIAR</t>
  </si>
  <si>
    <t>MUHAMMAD JEFFRI BIN JOHARI</t>
  </si>
  <si>
    <t>MUHAMMAD SYAKIRIN BIN SUPARDI</t>
  </si>
  <si>
    <t>MUHAMMAD YUSRI BIN OTHMAN</t>
  </si>
  <si>
    <t>SAZARUL NAIM BIN  ZAKARIA</t>
  </si>
  <si>
    <t>SIVA SHANKER A/L RAJAN</t>
  </si>
  <si>
    <t>K591CMTA001</t>
  </si>
  <si>
    <t>MTA</t>
  </si>
  <si>
    <t>980321145187</t>
  </si>
  <si>
    <t>K591CMTA002</t>
  </si>
  <si>
    <t>980811065163</t>
  </si>
  <si>
    <t>K591CMTA005</t>
  </si>
  <si>
    <t>K591CMTA006</t>
  </si>
  <si>
    <t>K591CMTA007</t>
  </si>
  <si>
    <t>980120035539</t>
  </si>
  <si>
    <t>K591CMTA010</t>
  </si>
  <si>
    <t>980609115649</t>
  </si>
  <si>
    <t>K591CMTA012</t>
  </si>
  <si>
    <t>K591CMTA014</t>
  </si>
  <si>
    <t>980823065347</t>
  </si>
  <si>
    <t>K591CMTA015</t>
  </si>
  <si>
    <t>980303065431</t>
  </si>
  <si>
    <t>K591CMTA016</t>
  </si>
  <si>
    <t>981008065521</t>
  </si>
  <si>
    <t>K591CMTA017</t>
  </si>
  <si>
    <t>K591CMTA018</t>
  </si>
  <si>
    <t>980322145277</t>
  </si>
  <si>
    <t>K591CMTA019</t>
  </si>
  <si>
    <t>980805065773</t>
  </si>
  <si>
    <t>K591CMTA020</t>
  </si>
  <si>
    <t>980815065945</t>
  </si>
  <si>
    <t>K591CMTA022</t>
  </si>
  <si>
    <t>981014065579</t>
  </si>
  <si>
    <t>K591CMTA023</t>
  </si>
  <si>
    <t>980902066065</t>
  </si>
  <si>
    <t>K591CMTA025</t>
  </si>
  <si>
    <t>K591CMTA026</t>
  </si>
  <si>
    <t>981218565129</t>
  </si>
  <si>
    <t>K591CMTA029</t>
  </si>
  <si>
    <t>K591CMTA030</t>
  </si>
  <si>
    <t>INDIA</t>
  </si>
  <si>
    <t>BUKAN ISLAM</t>
  </si>
  <si>
    <t>4MTA</t>
  </si>
  <si>
    <t>AHMAD ISMAIL BIN OMAR</t>
  </si>
  <si>
    <t>AMIRUDDIN B ABDULLAH</t>
  </si>
  <si>
    <t>ANNUR IKHMAN BIN KAHALID</t>
  </si>
  <si>
    <t>FAKHRUSY SYAKIRIN BIN MAT ALIAS</t>
  </si>
  <si>
    <t>FAWAZUL AMIN BIN ANUAR</t>
  </si>
  <si>
    <t>HARIZ AZHIMAN BIN MOHAMAD AZMI</t>
  </si>
  <si>
    <t>KHAIRUL FAUZAN BIN IHSAN</t>
  </si>
  <si>
    <t>MOHAMAD FIRDAUS BIN ABDUL RAHMAN</t>
  </si>
  <si>
    <t>MOHAMAD SUFIAN BIN WAHID</t>
  </si>
  <si>
    <t>MOHAMAD SYAHMI BIN HARUN</t>
  </si>
  <si>
    <t>MOHAMAD ZIKRI BIN REMLEE</t>
  </si>
  <si>
    <t>MUHAMAD ALIF HAIKAL BIN  MOHD SABRI</t>
  </si>
  <si>
    <t>MUHAMAD HAZWAN AIMAN BIN MOHAMAD YAZIZ</t>
  </si>
  <si>
    <t>MUHAMMAD AMIRUL AIMAN BIN JAMALUDIN</t>
  </si>
  <si>
    <t>MUHAMMAD ARIF FIRDAUS BIN HASDI</t>
  </si>
  <si>
    <t>MUHAMMAD FAIZ BIN MOHD AZHAR</t>
  </si>
  <si>
    <t>MUHAMMAD HAMIRUL HAFIZ BIN MOHD ZAHID</t>
  </si>
  <si>
    <t xml:space="preserve">MUHAMMAD SHAHFID BIN KUNJI </t>
  </si>
  <si>
    <t>980314145453</t>
  </si>
  <si>
    <t>K591CMTK001</t>
  </si>
  <si>
    <t>MTK</t>
  </si>
  <si>
    <t>980430035999</t>
  </si>
  <si>
    <t>K591CMTK003</t>
  </si>
  <si>
    <t>980904065875</t>
  </si>
  <si>
    <t>K591CMTK004</t>
  </si>
  <si>
    <t>981129065181</t>
  </si>
  <si>
    <t>K591CMTK005</t>
  </si>
  <si>
    <t>980528065897</t>
  </si>
  <si>
    <t>K591CMTK006</t>
  </si>
  <si>
    <t>980303065343</t>
  </si>
  <si>
    <t>K591CMTK008</t>
  </si>
  <si>
    <t>K591CMTK009</t>
  </si>
  <si>
    <t>K591CMTK012</t>
  </si>
  <si>
    <t>K591CMTK015</t>
  </si>
  <si>
    <t>K591CMTK016</t>
  </si>
  <si>
    <t>980711036349</t>
  </si>
  <si>
    <t>K591CMTK017</t>
  </si>
  <si>
    <t>980804035281</t>
  </si>
  <si>
    <t>K591CMTK018</t>
  </si>
  <si>
    <t>K591CMTK019</t>
  </si>
  <si>
    <t>980127065167</t>
  </si>
  <si>
    <t>K591CMTK020</t>
  </si>
  <si>
    <t>K591CMTK022</t>
  </si>
  <si>
    <t>980802065903</t>
  </si>
  <si>
    <t>K591CMTK023</t>
  </si>
  <si>
    <t>981221045191</t>
  </si>
  <si>
    <t>K591CMTK025</t>
  </si>
  <si>
    <t>K591CMTK026</t>
  </si>
  <si>
    <t>4MTK</t>
  </si>
  <si>
    <t>WAN MOHAMMAD JALALUDDIN BIN WAN ABDUL AZIZ</t>
  </si>
  <si>
    <t>WAN MUADZ  ZUL 'HAQEEMI BIN MOHD ZAILAN</t>
  </si>
  <si>
    <t>MUHAMMAD AMIRUL NAIM BIN RUSLI</t>
  </si>
  <si>
    <t>MUHAMMAD RAZLAN BIN RAZALI</t>
  </si>
  <si>
    <t>MUHAMMAD ILHAM BIN DAHNIL</t>
  </si>
  <si>
    <t>MUHAMAD AIMAN AINUDDIN BIN MOHAMAD SHARIF</t>
  </si>
  <si>
    <t>MOHAMAD IZANI BIN ASMADI</t>
  </si>
  <si>
    <t>980401065259</t>
  </si>
  <si>
    <t>K591CMTK030</t>
  </si>
  <si>
    <t>K591CMTK031</t>
  </si>
  <si>
    <t>K181CMTK007</t>
  </si>
  <si>
    <t>K571CMTK029</t>
  </si>
  <si>
    <t>K331CMTK019</t>
  </si>
  <si>
    <t>K591BMTK009</t>
  </si>
  <si>
    <t>K641BMTK010</t>
  </si>
  <si>
    <t>AIDA IZZATI BT SULAIMI</t>
  </si>
  <si>
    <t>AIN SHAFIQAH BINTI KAMARUL AMRAN</t>
  </si>
  <si>
    <t>FARAH ALIAA BINTI AZMI</t>
  </si>
  <si>
    <t>FATIN FARHANA BINTI ISHAK</t>
  </si>
  <si>
    <t>ISMAIL IKHMAL BIN MOHD NAPIAH</t>
  </si>
  <si>
    <t>MUHAMAD FARIS BIN MAHADI</t>
  </si>
  <si>
    <t>MUHAMAD SUZAIMEY AFIEZE BIN MUHAMAD ASME</t>
  </si>
  <si>
    <t>MUSTAQIM SHAH BIN  ABU BAKAR</t>
  </si>
  <si>
    <t>NOOR IZATUL AMIRA BT ABDUL MALIK</t>
  </si>
  <si>
    <t>NORSHAMIMI BINTI MUHAMAD SHARIMAN</t>
  </si>
  <si>
    <t>SAIYIDATINA AISYAH BINTI MOHMAD NAZRI</t>
  </si>
  <si>
    <t>SYED AKIL BIN SY OTHMAN</t>
  </si>
  <si>
    <t>YUSSAKIRRA SAKILLA BINTI SHAMSUDIN</t>
  </si>
  <si>
    <t>ZANORRASYIDAH BINTI ZULKEPLI</t>
  </si>
  <si>
    <t>980227065076</t>
  </si>
  <si>
    <t>K591CWTP001</t>
  </si>
  <si>
    <t>WTP</t>
  </si>
  <si>
    <t>980808065402</t>
  </si>
  <si>
    <t>K591CWTP002</t>
  </si>
  <si>
    <t>981116065852</t>
  </si>
  <si>
    <t>K591CWTP003</t>
  </si>
  <si>
    <t>980721065610</t>
  </si>
  <si>
    <t>K591CWTP004</t>
  </si>
  <si>
    <t>980512055379</t>
  </si>
  <si>
    <t>K591CWTP005</t>
  </si>
  <si>
    <t>980303065351</t>
  </si>
  <si>
    <t>K591CWTP007</t>
  </si>
  <si>
    <t>980610035195</t>
  </si>
  <si>
    <t>K591CWTP008</t>
  </si>
  <si>
    <t>981005065315</t>
  </si>
  <si>
    <t>K591CWTP011</t>
  </si>
  <si>
    <t>980923066232</t>
  </si>
  <si>
    <t>K591CWTP012</t>
  </si>
  <si>
    <t>980410035836</t>
  </si>
  <si>
    <t>K591CWTP013</t>
  </si>
  <si>
    <t>980918065710</t>
  </si>
  <si>
    <t>K591CWTP015</t>
  </si>
  <si>
    <t>980927065747</t>
  </si>
  <si>
    <t>K591CWTP016</t>
  </si>
  <si>
    <t>980318065952</t>
  </si>
  <si>
    <t>K591CWTP017</t>
  </si>
  <si>
    <t>981226116518</t>
  </si>
  <si>
    <t>K591CWTP018</t>
  </si>
  <si>
    <t>4WTP</t>
  </si>
  <si>
    <t>MENARIK DIRI MULAI  10 MAC 2017</t>
  </si>
  <si>
    <t>DIBUANG KOLEJ MULAI 14 MAC 2017</t>
  </si>
  <si>
    <t>MENANGGUH PENGAJIAN MULAI 17 MAC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</si>
</sst>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2"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
      <sz val="10"/>
      <color rgb="FF000000"/>
      <name val="Calibri"/>
      <family val="2"/>
      <scheme val="minor"/>
    </font>
    <font>
      <sz val="11"/>
      <color rgb="FF000000"/>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
      <patternFill patternType="solid">
        <fgColor rgb="FFFFFFFF"/>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6">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164" fontId="33" fillId="0" borderId="8" xfId="0" applyNumberFormat="1" applyFont="1" applyBorder="1" applyAlignment="1" applyProtection="1">
      <alignment horizontal="center"/>
      <protection locked="0"/>
    </xf>
    <xf numFmtId="1" fontId="33" fillId="0" borderId="8" xfId="0" applyNumberFormat="1" applyFont="1" applyFill="1" applyBorder="1" applyAlignment="1" applyProtection="1">
      <alignment horizontal="center"/>
      <protection locked="0"/>
    </xf>
    <xf numFmtId="1" fontId="0" fillId="0" borderId="8" xfId="0" applyNumberFormat="1" applyFill="1" applyBorder="1" applyAlignment="1" applyProtection="1">
      <alignment horizontal="center"/>
      <protection locked="0"/>
    </xf>
    <xf numFmtId="1" fontId="40" fillId="32" borderId="1" xfId="0" applyNumberFormat="1" applyFont="1" applyFill="1" applyBorder="1" applyAlignment="1" applyProtection="1">
      <alignment horizontal="center" vertical="center"/>
      <protection locked="0"/>
    </xf>
    <xf numFmtId="1" fontId="40" fillId="0" borderId="1" xfId="0" applyNumberFormat="1" applyFont="1" applyFill="1" applyBorder="1" applyAlignment="1" applyProtection="1">
      <alignment horizontal="center" vertical="center"/>
      <protection locked="0"/>
    </xf>
    <xf numFmtId="1" fontId="41" fillId="32" borderId="1" xfId="0" applyNumberFormat="1" applyFont="1" applyFill="1" applyBorder="1" applyAlignment="1" applyProtection="1">
      <alignment horizontal="center" vertical="center"/>
      <protection locked="0"/>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7" t="s">
        <v>160</v>
      </c>
      <c r="H1" s="177"/>
      <c r="I1" s="177"/>
      <c r="J1" s="177"/>
      <c r="K1" s="177"/>
      <c r="L1" s="177"/>
      <c r="O1" s="129"/>
    </row>
    <row r="2" spans="1:203" s="22" customFormat="1" ht="29.25" customHeight="1" thickBot="1" x14ac:dyDescent="0.3">
      <c r="A2" s="178" t="s">
        <v>0</v>
      </c>
      <c r="B2" s="178"/>
      <c r="C2" s="178"/>
      <c r="D2" s="178"/>
      <c r="E2" s="178"/>
      <c r="F2" s="178"/>
      <c r="G2" s="178"/>
      <c r="H2" s="178"/>
      <c r="I2" s="178"/>
      <c r="J2" s="178"/>
      <c r="K2" s="178"/>
      <c r="L2" s="178"/>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81"/>
      <c r="H5" s="182"/>
      <c r="I5" s="182"/>
      <c r="J5" s="182"/>
      <c r="K5" s="182"/>
      <c r="L5" s="183"/>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81"/>
      <c r="H11" s="182"/>
      <c r="I11" s="182"/>
      <c r="J11" s="183"/>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9" t="s">
        <v>158</v>
      </c>
      <c r="O19" s="9" t="s">
        <v>89</v>
      </c>
    </row>
    <row r="20" spans="1:15" s="9" customFormat="1" ht="45" customHeight="1" x14ac:dyDescent="0.25">
      <c r="A20" s="87" t="s">
        <v>59</v>
      </c>
      <c r="B20" s="82"/>
      <c r="C20" s="82"/>
      <c r="D20" s="82"/>
      <c r="E20" s="82"/>
      <c r="F20" s="82"/>
      <c r="G20" s="82"/>
      <c r="H20" s="82"/>
      <c r="I20" s="82"/>
      <c r="J20" s="82"/>
      <c r="K20" s="82"/>
      <c r="L20" s="180"/>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75" t="s">
        <v>159</v>
      </c>
    </row>
    <row r="28" spans="1:15" s="9" customFormat="1" ht="45" customHeight="1" x14ac:dyDescent="0.25">
      <c r="A28" s="92" t="s">
        <v>59</v>
      </c>
      <c r="B28" s="82"/>
      <c r="C28" s="82"/>
      <c r="D28" s="82"/>
      <c r="E28" s="82"/>
      <c r="F28" s="82"/>
      <c r="G28" s="82"/>
      <c r="H28" s="82"/>
      <c r="I28" s="82"/>
      <c r="J28" s="82"/>
      <c r="K28" s="82"/>
      <c r="L28" s="176"/>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66" zoomScaleNormal="66" workbookViewId="0">
      <pane xSplit="1" ySplit="7" topLeftCell="B56" activePane="bottomRight" state="frozen"/>
      <selection pane="topRight" activeCell="B1" sqref="B1"/>
      <selection pane="bottomLeft" activeCell="A8" sqref="A8"/>
      <selection pane="bottomRight" activeCell="K41" sqref="K41"/>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84" t="str">
        <f>IF(NAMAKUR="","",NAMAKUR)</f>
        <v/>
      </c>
      <c r="D2" s="185"/>
      <c r="E2" s="185"/>
      <c r="F2" s="185"/>
      <c r="G2" s="186"/>
    </row>
    <row r="3" spans="1:19" ht="5.0999999999999996" customHeight="1" thickBot="1" x14ac:dyDescent="0.3">
      <c r="A3" s="40"/>
    </row>
    <row r="4" spans="1:19" ht="24.75" customHeight="1" thickBot="1" x14ac:dyDescent="0.3">
      <c r="A4" s="40" t="s">
        <v>50</v>
      </c>
      <c r="C4" s="187" t="str">
        <f>IF(OR(Main!I3="",Main!L3=""),"",CONCATENATE("S",SEM," / ",TAHUN))</f>
        <v/>
      </c>
      <c r="D4" s="188"/>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227</v>
      </c>
      <c r="D8" s="58" t="s">
        <v>183</v>
      </c>
      <c r="E8" s="58" t="s">
        <v>184</v>
      </c>
      <c r="F8" s="58" t="s">
        <v>185</v>
      </c>
      <c r="G8" s="58" t="s">
        <v>186</v>
      </c>
      <c r="H8" s="58" t="s">
        <v>187</v>
      </c>
      <c r="I8" s="58" t="s">
        <v>188</v>
      </c>
      <c r="J8" s="54">
        <v>1</v>
      </c>
      <c r="K8" s="59"/>
    </row>
    <row r="9" spans="1:19" ht="24.75" customHeight="1" x14ac:dyDescent="0.25">
      <c r="A9" s="30">
        <v>2</v>
      </c>
      <c r="B9" s="60" t="s">
        <v>163</v>
      </c>
      <c r="C9" s="58" t="s">
        <v>227</v>
      </c>
      <c r="D9" s="79" t="s">
        <v>189</v>
      </c>
      <c r="E9" s="61" t="s">
        <v>190</v>
      </c>
      <c r="F9" s="61" t="s">
        <v>185</v>
      </c>
      <c r="G9" s="61" t="s">
        <v>186</v>
      </c>
      <c r="H9" s="61" t="s">
        <v>187</v>
      </c>
      <c r="I9" s="61" t="s">
        <v>188</v>
      </c>
      <c r="J9" s="48">
        <v>1</v>
      </c>
      <c r="K9" s="62"/>
    </row>
    <row r="10" spans="1:19" ht="24.75" customHeight="1" x14ac:dyDescent="0.25">
      <c r="A10" s="30">
        <v>3</v>
      </c>
      <c r="B10" s="60" t="s">
        <v>164</v>
      </c>
      <c r="C10" s="58" t="s">
        <v>227</v>
      </c>
      <c r="D10" s="79" t="s">
        <v>191</v>
      </c>
      <c r="E10" s="61" t="s">
        <v>192</v>
      </c>
      <c r="F10" s="61" t="s">
        <v>185</v>
      </c>
      <c r="G10" s="61" t="s">
        <v>186</v>
      </c>
      <c r="H10" s="61" t="s">
        <v>187</v>
      </c>
      <c r="I10" s="61" t="s">
        <v>188</v>
      </c>
      <c r="J10" s="48">
        <v>1</v>
      </c>
      <c r="K10" s="62"/>
    </row>
    <row r="11" spans="1:19" ht="24.75" customHeight="1" x14ac:dyDescent="0.25">
      <c r="A11" s="30">
        <v>4</v>
      </c>
      <c r="B11" s="60" t="s">
        <v>165</v>
      </c>
      <c r="C11" s="58" t="s">
        <v>227</v>
      </c>
      <c r="D11" s="79" t="s">
        <v>193</v>
      </c>
      <c r="E11" s="61" t="s">
        <v>194</v>
      </c>
      <c r="F11" s="61" t="s">
        <v>185</v>
      </c>
      <c r="G11" s="61" t="s">
        <v>186</v>
      </c>
      <c r="H11" s="61" t="s">
        <v>187</v>
      </c>
      <c r="I11" s="61" t="s">
        <v>188</v>
      </c>
      <c r="J11" s="48">
        <v>1</v>
      </c>
      <c r="K11" s="62"/>
    </row>
    <row r="12" spans="1:19" ht="24.75" customHeight="1" x14ac:dyDescent="0.25">
      <c r="A12" s="30">
        <v>5</v>
      </c>
      <c r="B12" s="60" t="s">
        <v>166</v>
      </c>
      <c r="C12" s="58" t="s">
        <v>227</v>
      </c>
      <c r="D12" s="79" t="s">
        <v>195</v>
      </c>
      <c r="E12" s="61" t="s">
        <v>196</v>
      </c>
      <c r="F12" s="61" t="s">
        <v>185</v>
      </c>
      <c r="G12" s="61" t="s">
        <v>186</v>
      </c>
      <c r="H12" s="61" t="s">
        <v>187</v>
      </c>
      <c r="I12" s="61" t="s">
        <v>188</v>
      </c>
      <c r="J12" s="48">
        <v>1</v>
      </c>
      <c r="K12" s="62"/>
    </row>
    <row r="13" spans="1:19" ht="24.75" customHeight="1" x14ac:dyDescent="0.25">
      <c r="A13" s="30">
        <v>6</v>
      </c>
      <c r="B13" s="60" t="s">
        <v>167</v>
      </c>
      <c r="C13" s="58" t="s">
        <v>227</v>
      </c>
      <c r="D13" s="79" t="s">
        <v>197</v>
      </c>
      <c r="E13" s="61" t="s">
        <v>198</v>
      </c>
      <c r="F13" s="61" t="s">
        <v>185</v>
      </c>
      <c r="G13" s="61" t="s">
        <v>186</v>
      </c>
      <c r="H13" s="61" t="s">
        <v>187</v>
      </c>
      <c r="I13" s="61" t="s">
        <v>188</v>
      </c>
      <c r="J13" s="48">
        <v>1</v>
      </c>
      <c r="K13" s="62"/>
    </row>
    <row r="14" spans="1:19" ht="24.75" customHeight="1" x14ac:dyDescent="0.25">
      <c r="A14" s="30">
        <v>7</v>
      </c>
      <c r="B14" s="60" t="s">
        <v>168</v>
      </c>
      <c r="C14" s="58" t="s">
        <v>227</v>
      </c>
      <c r="D14" s="79" t="s">
        <v>199</v>
      </c>
      <c r="E14" s="61" t="s">
        <v>200</v>
      </c>
      <c r="F14" s="61" t="s">
        <v>185</v>
      </c>
      <c r="G14" s="61" t="s">
        <v>186</v>
      </c>
      <c r="H14" s="61" t="s">
        <v>187</v>
      </c>
      <c r="I14" s="61" t="s">
        <v>188</v>
      </c>
      <c r="J14" s="48">
        <v>1</v>
      </c>
      <c r="K14" s="62"/>
    </row>
    <row r="15" spans="1:19" ht="24.75" customHeight="1" x14ac:dyDescent="0.25">
      <c r="A15" s="30">
        <v>8</v>
      </c>
      <c r="B15" s="60" t="s">
        <v>169</v>
      </c>
      <c r="C15" s="58" t="s">
        <v>227</v>
      </c>
      <c r="D15" s="79" t="s">
        <v>201</v>
      </c>
      <c r="E15" s="61" t="s">
        <v>202</v>
      </c>
      <c r="F15" s="61" t="s">
        <v>185</v>
      </c>
      <c r="G15" s="61" t="s">
        <v>186</v>
      </c>
      <c r="H15" s="61" t="s">
        <v>187</v>
      </c>
      <c r="I15" s="61" t="s">
        <v>188</v>
      </c>
      <c r="J15" s="48">
        <v>1</v>
      </c>
      <c r="K15" s="62"/>
    </row>
    <row r="16" spans="1:19" ht="24.75" customHeight="1" x14ac:dyDescent="0.25">
      <c r="A16" s="30">
        <v>9</v>
      </c>
      <c r="B16" s="60" t="s">
        <v>170</v>
      </c>
      <c r="C16" s="58" t="s">
        <v>227</v>
      </c>
      <c r="D16" s="61" t="s">
        <v>203</v>
      </c>
      <c r="E16" s="61" t="s">
        <v>204</v>
      </c>
      <c r="F16" s="61" t="s">
        <v>185</v>
      </c>
      <c r="G16" s="61" t="s">
        <v>186</v>
      </c>
      <c r="H16" s="61" t="s">
        <v>187</v>
      </c>
      <c r="I16" s="61" t="s">
        <v>188</v>
      </c>
      <c r="J16" s="48">
        <v>1</v>
      </c>
      <c r="K16" s="62"/>
    </row>
    <row r="17" spans="1:11" ht="24.75" customHeight="1" x14ac:dyDescent="0.2">
      <c r="A17" s="30">
        <v>10</v>
      </c>
      <c r="B17" s="60" t="s">
        <v>171</v>
      </c>
      <c r="C17" s="58" t="s">
        <v>227</v>
      </c>
      <c r="D17" s="170" t="s">
        <v>203</v>
      </c>
      <c r="E17" s="61" t="s">
        <v>205</v>
      </c>
      <c r="F17" s="61" t="s">
        <v>185</v>
      </c>
      <c r="G17" s="61" t="s">
        <v>186</v>
      </c>
      <c r="H17" s="61" t="s">
        <v>187</v>
      </c>
      <c r="I17" s="61" t="s">
        <v>188</v>
      </c>
      <c r="J17" s="48">
        <v>1</v>
      </c>
      <c r="K17" s="62"/>
    </row>
    <row r="18" spans="1:11" ht="24.75" customHeight="1" x14ac:dyDescent="0.25">
      <c r="A18" s="30">
        <v>11</v>
      </c>
      <c r="B18" s="60" t="s">
        <v>172</v>
      </c>
      <c r="C18" s="58" t="s">
        <v>227</v>
      </c>
      <c r="D18" s="61" t="s">
        <v>206</v>
      </c>
      <c r="E18" s="61" t="s">
        <v>207</v>
      </c>
      <c r="F18" s="61" t="s">
        <v>185</v>
      </c>
      <c r="G18" s="61" t="s">
        <v>186</v>
      </c>
      <c r="H18" s="61" t="s">
        <v>187</v>
      </c>
      <c r="I18" s="61" t="s">
        <v>188</v>
      </c>
      <c r="J18" s="48">
        <v>1</v>
      </c>
      <c r="K18" s="62"/>
    </row>
    <row r="19" spans="1:11" ht="24.75" customHeight="1" x14ac:dyDescent="0.25">
      <c r="A19" s="30">
        <v>12</v>
      </c>
      <c r="B19" s="60" t="s">
        <v>173</v>
      </c>
      <c r="C19" s="58" t="s">
        <v>227</v>
      </c>
      <c r="D19" s="61" t="s">
        <v>208</v>
      </c>
      <c r="E19" s="61" t="s">
        <v>209</v>
      </c>
      <c r="F19" s="61" t="s">
        <v>185</v>
      </c>
      <c r="G19" s="61" t="s">
        <v>186</v>
      </c>
      <c r="H19" s="61" t="s">
        <v>187</v>
      </c>
      <c r="I19" s="61" t="s">
        <v>188</v>
      </c>
      <c r="J19" s="48">
        <v>1</v>
      </c>
      <c r="K19" s="62"/>
    </row>
    <row r="20" spans="1:11" ht="24.75" customHeight="1" x14ac:dyDescent="0.25">
      <c r="A20" s="30">
        <v>13</v>
      </c>
      <c r="B20" s="60" t="s">
        <v>174</v>
      </c>
      <c r="C20" s="58" t="s">
        <v>227</v>
      </c>
      <c r="D20" s="61" t="s">
        <v>210</v>
      </c>
      <c r="E20" s="61" t="s">
        <v>211</v>
      </c>
      <c r="F20" s="61" t="s">
        <v>185</v>
      </c>
      <c r="G20" s="61" t="s">
        <v>186</v>
      </c>
      <c r="H20" s="61" t="s">
        <v>187</v>
      </c>
      <c r="I20" s="61" t="s">
        <v>188</v>
      </c>
      <c r="J20" s="48">
        <v>1</v>
      </c>
      <c r="K20" s="62"/>
    </row>
    <row r="21" spans="1:11" ht="24.75" customHeight="1" x14ac:dyDescent="0.25">
      <c r="A21" s="30">
        <v>14</v>
      </c>
      <c r="B21" s="60" t="s">
        <v>175</v>
      </c>
      <c r="C21" s="58" t="s">
        <v>227</v>
      </c>
      <c r="D21" s="61" t="s">
        <v>212</v>
      </c>
      <c r="E21" s="61" t="s">
        <v>213</v>
      </c>
      <c r="F21" s="61" t="s">
        <v>185</v>
      </c>
      <c r="G21" s="61" t="s">
        <v>186</v>
      </c>
      <c r="H21" s="61" t="s">
        <v>187</v>
      </c>
      <c r="I21" s="61" t="s">
        <v>188</v>
      </c>
      <c r="J21" s="48">
        <v>1</v>
      </c>
      <c r="K21" s="62"/>
    </row>
    <row r="22" spans="1:11" ht="24.75" customHeight="1" x14ac:dyDescent="0.25">
      <c r="A22" s="30">
        <v>15</v>
      </c>
      <c r="B22" s="60" t="s">
        <v>176</v>
      </c>
      <c r="C22" s="58" t="s">
        <v>227</v>
      </c>
      <c r="D22" s="61" t="s">
        <v>214</v>
      </c>
      <c r="E22" s="61" t="s">
        <v>215</v>
      </c>
      <c r="F22" s="61" t="s">
        <v>185</v>
      </c>
      <c r="G22" s="61" t="s">
        <v>216</v>
      </c>
      <c r="H22" s="61" t="s">
        <v>187</v>
      </c>
      <c r="I22" s="61" t="s">
        <v>188</v>
      </c>
      <c r="J22" s="48">
        <v>1</v>
      </c>
      <c r="K22" s="62"/>
    </row>
    <row r="23" spans="1:11" ht="24.75" customHeight="1" x14ac:dyDescent="0.25">
      <c r="A23" s="30">
        <v>16</v>
      </c>
      <c r="B23" s="60" t="s">
        <v>177</v>
      </c>
      <c r="C23" s="58" t="s">
        <v>227</v>
      </c>
      <c r="D23" s="61" t="s">
        <v>217</v>
      </c>
      <c r="E23" s="61" t="s">
        <v>218</v>
      </c>
      <c r="F23" s="61" t="s">
        <v>185</v>
      </c>
      <c r="G23" s="61" t="s">
        <v>216</v>
      </c>
      <c r="H23" s="61" t="s">
        <v>187</v>
      </c>
      <c r="I23" s="61" t="s">
        <v>188</v>
      </c>
      <c r="J23" s="48">
        <v>1</v>
      </c>
      <c r="K23" s="62"/>
    </row>
    <row r="24" spans="1:11" ht="24.75" customHeight="1" x14ac:dyDescent="0.25">
      <c r="A24" s="30">
        <v>17</v>
      </c>
      <c r="B24" s="60" t="s">
        <v>178</v>
      </c>
      <c r="C24" s="58" t="s">
        <v>227</v>
      </c>
      <c r="D24" s="61" t="s">
        <v>219</v>
      </c>
      <c r="E24" s="61" t="s">
        <v>220</v>
      </c>
      <c r="F24" s="61" t="s">
        <v>185</v>
      </c>
      <c r="G24" s="61" t="s">
        <v>216</v>
      </c>
      <c r="H24" s="61" t="s">
        <v>187</v>
      </c>
      <c r="I24" s="61" t="s">
        <v>188</v>
      </c>
      <c r="J24" s="48">
        <v>1</v>
      </c>
      <c r="K24" s="62"/>
    </row>
    <row r="25" spans="1:11" ht="24.75" customHeight="1" x14ac:dyDescent="0.25">
      <c r="A25" s="30">
        <v>18</v>
      </c>
      <c r="B25" s="60" t="s">
        <v>179</v>
      </c>
      <c r="C25" s="58" t="s">
        <v>227</v>
      </c>
      <c r="D25" s="61" t="s">
        <v>221</v>
      </c>
      <c r="E25" s="61" t="s">
        <v>222</v>
      </c>
      <c r="F25" s="61" t="s">
        <v>185</v>
      </c>
      <c r="G25" s="61" t="s">
        <v>186</v>
      </c>
      <c r="H25" s="61" t="s">
        <v>187</v>
      </c>
      <c r="I25" s="61" t="s">
        <v>188</v>
      </c>
      <c r="J25" s="48">
        <v>1</v>
      </c>
      <c r="K25" s="62"/>
    </row>
    <row r="26" spans="1:11" ht="24.75" customHeight="1" x14ac:dyDescent="0.25">
      <c r="A26" s="30">
        <v>19</v>
      </c>
      <c r="B26" s="60" t="s">
        <v>180</v>
      </c>
      <c r="C26" s="58" t="s">
        <v>227</v>
      </c>
      <c r="D26" s="61" t="s">
        <v>223</v>
      </c>
      <c r="E26" s="61" t="s">
        <v>224</v>
      </c>
      <c r="F26" s="61" t="s">
        <v>185</v>
      </c>
      <c r="G26" s="61" t="s">
        <v>186</v>
      </c>
      <c r="H26" s="61" t="s">
        <v>187</v>
      </c>
      <c r="I26" s="61" t="s">
        <v>188</v>
      </c>
      <c r="J26" s="48">
        <v>1</v>
      </c>
      <c r="K26" s="62"/>
    </row>
    <row r="27" spans="1:11" ht="24.75" customHeight="1" x14ac:dyDescent="0.2">
      <c r="A27" s="30">
        <v>20</v>
      </c>
      <c r="B27" s="60" t="s">
        <v>181</v>
      </c>
      <c r="C27" s="58" t="s">
        <v>227</v>
      </c>
      <c r="D27" s="169">
        <v>980720065505</v>
      </c>
      <c r="E27" s="61" t="s">
        <v>225</v>
      </c>
      <c r="F27" s="61" t="s">
        <v>185</v>
      </c>
      <c r="G27" s="61" t="s">
        <v>186</v>
      </c>
      <c r="H27" s="61" t="s">
        <v>187</v>
      </c>
      <c r="I27" s="61" t="s">
        <v>188</v>
      </c>
      <c r="J27" s="48">
        <v>1</v>
      </c>
      <c r="K27" s="62"/>
    </row>
    <row r="28" spans="1:11" ht="24.75" customHeight="1" x14ac:dyDescent="0.2">
      <c r="A28" s="30">
        <v>21</v>
      </c>
      <c r="B28" s="60" t="s">
        <v>182</v>
      </c>
      <c r="C28" s="58" t="s">
        <v>227</v>
      </c>
      <c r="D28" s="169">
        <v>980927065659</v>
      </c>
      <c r="E28" s="61" t="s">
        <v>226</v>
      </c>
      <c r="F28" s="61" t="s">
        <v>185</v>
      </c>
      <c r="G28" s="61" t="s">
        <v>186</v>
      </c>
      <c r="H28" s="61" t="s">
        <v>187</v>
      </c>
      <c r="I28" s="61" t="s">
        <v>188</v>
      </c>
      <c r="J28" s="48">
        <v>1</v>
      </c>
      <c r="K28" s="62"/>
    </row>
    <row r="29" spans="1:11" ht="24.75" customHeight="1" x14ac:dyDescent="0.25">
      <c r="A29" s="30">
        <v>22</v>
      </c>
      <c r="B29" s="60" t="s">
        <v>228</v>
      </c>
      <c r="C29" s="61" t="s">
        <v>267</v>
      </c>
      <c r="D29" s="171">
        <v>980120145201</v>
      </c>
      <c r="E29" s="61" t="s">
        <v>242</v>
      </c>
      <c r="F29" s="61" t="s">
        <v>243</v>
      </c>
      <c r="G29" s="61" t="s">
        <v>186</v>
      </c>
      <c r="H29" s="61" t="s">
        <v>187</v>
      </c>
      <c r="I29" s="61" t="s">
        <v>188</v>
      </c>
      <c r="J29" s="48">
        <v>1</v>
      </c>
      <c r="K29" s="62"/>
    </row>
    <row r="30" spans="1:11" ht="24.75" customHeight="1" x14ac:dyDescent="0.25">
      <c r="A30" s="30">
        <v>23</v>
      </c>
      <c r="B30" s="60" t="s">
        <v>229</v>
      </c>
      <c r="C30" s="61" t="s">
        <v>267</v>
      </c>
      <c r="D30" s="171" t="s">
        <v>244</v>
      </c>
      <c r="E30" s="61" t="s">
        <v>245</v>
      </c>
      <c r="F30" s="61" t="s">
        <v>243</v>
      </c>
      <c r="G30" s="61" t="s">
        <v>216</v>
      </c>
      <c r="H30" s="61" t="s">
        <v>187</v>
      </c>
      <c r="I30" s="61" t="s">
        <v>188</v>
      </c>
      <c r="J30" s="48">
        <v>1</v>
      </c>
      <c r="K30" s="62"/>
    </row>
    <row r="31" spans="1:11" ht="24.75" customHeight="1" x14ac:dyDescent="0.25">
      <c r="A31" s="30">
        <v>24</v>
      </c>
      <c r="B31" s="60" t="s">
        <v>230</v>
      </c>
      <c r="C31" s="61" t="s">
        <v>267</v>
      </c>
      <c r="D31" s="171">
        <v>980711065473</v>
      </c>
      <c r="E31" s="61" t="s">
        <v>246</v>
      </c>
      <c r="F31" s="61" t="s">
        <v>243</v>
      </c>
      <c r="G31" s="61" t="s">
        <v>186</v>
      </c>
      <c r="H31" s="61" t="s">
        <v>187</v>
      </c>
      <c r="I31" s="61" t="s">
        <v>188</v>
      </c>
      <c r="J31" s="48">
        <v>1</v>
      </c>
      <c r="K31" s="62"/>
    </row>
    <row r="32" spans="1:11" ht="24.75" customHeight="1" x14ac:dyDescent="0.25">
      <c r="A32" s="30">
        <v>25</v>
      </c>
      <c r="B32" s="60" t="s">
        <v>231</v>
      </c>
      <c r="C32" s="61" t="s">
        <v>267</v>
      </c>
      <c r="D32" s="171">
        <v>980524065101</v>
      </c>
      <c r="E32" s="61" t="s">
        <v>247</v>
      </c>
      <c r="F32" s="61" t="s">
        <v>243</v>
      </c>
      <c r="G32" s="61" t="s">
        <v>186</v>
      </c>
      <c r="H32" s="61" t="s">
        <v>187</v>
      </c>
      <c r="I32" s="61" t="s">
        <v>188</v>
      </c>
      <c r="J32" s="48">
        <v>1</v>
      </c>
      <c r="K32" s="62"/>
    </row>
    <row r="33" spans="1:11" ht="24.75" customHeight="1" x14ac:dyDescent="0.25">
      <c r="A33" s="30">
        <v>26</v>
      </c>
      <c r="B33" s="60" t="s">
        <v>232</v>
      </c>
      <c r="C33" s="61" t="s">
        <v>267</v>
      </c>
      <c r="D33" s="171" t="s">
        <v>248</v>
      </c>
      <c r="E33" s="61" t="s">
        <v>249</v>
      </c>
      <c r="F33" s="61" t="s">
        <v>243</v>
      </c>
      <c r="G33" s="61" t="s">
        <v>186</v>
      </c>
      <c r="H33" s="61" t="s">
        <v>187</v>
      </c>
      <c r="I33" s="61" t="s">
        <v>188</v>
      </c>
      <c r="J33" s="48">
        <v>1</v>
      </c>
      <c r="K33" s="62"/>
    </row>
    <row r="34" spans="1:11" ht="24.75" customHeight="1" x14ac:dyDescent="0.25">
      <c r="A34" s="30">
        <v>27</v>
      </c>
      <c r="B34" s="60" t="s">
        <v>233</v>
      </c>
      <c r="C34" s="61" t="s">
        <v>267</v>
      </c>
      <c r="D34" s="171" t="s">
        <v>250</v>
      </c>
      <c r="E34" s="61" t="s">
        <v>251</v>
      </c>
      <c r="F34" s="61" t="s">
        <v>243</v>
      </c>
      <c r="G34" s="61" t="s">
        <v>186</v>
      </c>
      <c r="H34" s="61" t="s">
        <v>187</v>
      </c>
      <c r="I34" s="61" t="s">
        <v>188</v>
      </c>
      <c r="J34" s="48">
        <v>1</v>
      </c>
      <c r="K34" s="62"/>
    </row>
    <row r="35" spans="1:11" ht="24.75" customHeight="1" x14ac:dyDescent="0.25">
      <c r="A35" s="30">
        <v>28</v>
      </c>
      <c r="B35" s="60" t="s">
        <v>234</v>
      </c>
      <c r="C35" s="61" t="s">
        <v>267</v>
      </c>
      <c r="D35" s="171" t="s">
        <v>252</v>
      </c>
      <c r="E35" s="61" t="s">
        <v>253</v>
      </c>
      <c r="F35" s="61" t="s">
        <v>243</v>
      </c>
      <c r="G35" s="61" t="s">
        <v>186</v>
      </c>
      <c r="H35" s="61" t="s">
        <v>187</v>
      </c>
      <c r="I35" s="61" t="s">
        <v>188</v>
      </c>
      <c r="J35" s="48">
        <v>1</v>
      </c>
      <c r="K35" s="62"/>
    </row>
    <row r="36" spans="1:11" ht="24.75" customHeight="1" x14ac:dyDescent="0.25">
      <c r="A36" s="30">
        <v>29</v>
      </c>
      <c r="B36" s="60" t="s">
        <v>235</v>
      </c>
      <c r="C36" s="61" t="s">
        <v>267</v>
      </c>
      <c r="D36" s="171" t="s">
        <v>254</v>
      </c>
      <c r="E36" s="61" t="s">
        <v>255</v>
      </c>
      <c r="F36" s="61" t="s">
        <v>243</v>
      </c>
      <c r="G36" s="61" t="s">
        <v>186</v>
      </c>
      <c r="H36" s="61" t="s">
        <v>187</v>
      </c>
      <c r="I36" s="61" t="s">
        <v>188</v>
      </c>
      <c r="J36" s="48">
        <v>1</v>
      </c>
      <c r="K36" s="62"/>
    </row>
    <row r="37" spans="1:11" ht="24.75" customHeight="1" x14ac:dyDescent="0.25">
      <c r="A37" s="30">
        <v>30</v>
      </c>
      <c r="B37" s="60" t="s">
        <v>236</v>
      </c>
      <c r="C37" s="61" t="s">
        <v>267</v>
      </c>
      <c r="D37" s="171">
        <v>981106105283</v>
      </c>
      <c r="E37" s="61" t="s">
        <v>256</v>
      </c>
      <c r="F37" s="61" t="s">
        <v>243</v>
      </c>
      <c r="G37" s="61" t="s">
        <v>186</v>
      </c>
      <c r="H37" s="61" t="s">
        <v>187</v>
      </c>
      <c r="I37" s="61" t="s">
        <v>188</v>
      </c>
      <c r="J37" s="48">
        <v>0</v>
      </c>
      <c r="K37" s="62" t="s">
        <v>546</v>
      </c>
    </row>
    <row r="38" spans="1:11" ht="24.75" customHeight="1" x14ac:dyDescent="0.25">
      <c r="A38" s="30">
        <v>31</v>
      </c>
      <c r="B38" s="60" t="s">
        <v>237</v>
      </c>
      <c r="C38" s="61" t="s">
        <v>267</v>
      </c>
      <c r="D38" s="171" t="s">
        <v>257</v>
      </c>
      <c r="E38" s="61" t="s">
        <v>258</v>
      </c>
      <c r="F38" s="61" t="s">
        <v>243</v>
      </c>
      <c r="G38" s="61" t="s">
        <v>216</v>
      </c>
      <c r="H38" s="61" t="s">
        <v>187</v>
      </c>
      <c r="I38" s="61" t="s">
        <v>188</v>
      </c>
      <c r="J38" s="48">
        <v>1</v>
      </c>
      <c r="K38" s="62"/>
    </row>
    <row r="39" spans="1:11" ht="24.75" customHeight="1" x14ac:dyDescent="0.25">
      <c r="A39" s="30">
        <v>32</v>
      </c>
      <c r="B39" s="60" t="s">
        <v>238</v>
      </c>
      <c r="C39" s="61" t="s">
        <v>267</v>
      </c>
      <c r="D39" s="171" t="s">
        <v>259</v>
      </c>
      <c r="E39" s="61" t="s">
        <v>260</v>
      </c>
      <c r="F39" s="61" t="s">
        <v>243</v>
      </c>
      <c r="G39" s="61" t="s">
        <v>216</v>
      </c>
      <c r="H39" s="61" t="s">
        <v>187</v>
      </c>
      <c r="I39" s="61" t="s">
        <v>188</v>
      </c>
      <c r="J39" s="48">
        <v>1</v>
      </c>
      <c r="K39" s="62"/>
    </row>
    <row r="40" spans="1:11" ht="24.75" customHeight="1" x14ac:dyDescent="0.25">
      <c r="A40" s="30">
        <v>33</v>
      </c>
      <c r="B40" s="60" t="s">
        <v>239</v>
      </c>
      <c r="C40" s="61" t="s">
        <v>267</v>
      </c>
      <c r="D40" s="171" t="s">
        <v>261</v>
      </c>
      <c r="E40" s="61" t="s">
        <v>262</v>
      </c>
      <c r="F40" s="61" t="s">
        <v>243</v>
      </c>
      <c r="G40" s="61" t="s">
        <v>216</v>
      </c>
      <c r="H40" s="61" t="s">
        <v>187</v>
      </c>
      <c r="I40" s="61" t="s">
        <v>188</v>
      </c>
      <c r="J40" s="48">
        <v>1</v>
      </c>
      <c r="K40" s="62"/>
    </row>
    <row r="41" spans="1:11" ht="24.75" customHeight="1" x14ac:dyDescent="0.25">
      <c r="A41" s="30">
        <v>34</v>
      </c>
      <c r="B41" s="60" t="s">
        <v>240</v>
      </c>
      <c r="C41" s="61" t="s">
        <v>267</v>
      </c>
      <c r="D41" s="171" t="s">
        <v>263</v>
      </c>
      <c r="E41" s="61" t="s">
        <v>264</v>
      </c>
      <c r="F41" s="61" t="s">
        <v>243</v>
      </c>
      <c r="G41" s="61" t="s">
        <v>216</v>
      </c>
      <c r="H41" s="61" t="s">
        <v>187</v>
      </c>
      <c r="I41" s="61" t="s">
        <v>188</v>
      </c>
      <c r="J41" s="48">
        <v>1</v>
      </c>
      <c r="K41" s="62"/>
    </row>
    <row r="42" spans="1:11" ht="24.75" customHeight="1" x14ac:dyDescent="0.25">
      <c r="A42" s="30">
        <v>35</v>
      </c>
      <c r="B42" s="60" t="s">
        <v>241</v>
      </c>
      <c r="C42" s="61" t="s">
        <v>267</v>
      </c>
      <c r="D42" s="171" t="s">
        <v>265</v>
      </c>
      <c r="E42" s="61" t="s">
        <v>266</v>
      </c>
      <c r="F42" s="61" t="s">
        <v>243</v>
      </c>
      <c r="G42" s="61" t="s">
        <v>186</v>
      </c>
      <c r="H42" s="61" t="s">
        <v>187</v>
      </c>
      <c r="I42" s="61" t="s">
        <v>188</v>
      </c>
      <c r="J42" s="48">
        <v>1</v>
      </c>
      <c r="K42" s="62"/>
    </row>
    <row r="43" spans="1:11" ht="24.75" customHeight="1" x14ac:dyDescent="0.25">
      <c r="A43" s="30">
        <v>36</v>
      </c>
      <c r="B43" s="60" t="s">
        <v>268</v>
      </c>
      <c r="C43" s="61" t="s">
        <v>328</v>
      </c>
      <c r="D43" s="61" t="s">
        <v>288</v>
      </c>
      <c r="E43" s="61" t="s">
        <v>289</v>
      </c>
      <c r="F43" s="61" t="s">
        <v>290</v>
      </c>
      <c r="G43" s="61" t="s">
        <v>186</v>
      </c>
      <c r="H43" s="61" t="s">
        <v>187</v>
      </c>
      <c r="I43" s="61" t="s">
        <v>188</v>
      </c>
      <c r="J43" s="48">
        <v>1</v>
      </c>
      <c r="K43" s="62"/>
    </row>
    <row r="44" spans="1:11" ht="24.75" customHeight="1" x14ac:dyDescent="0.25">
      <c r="A44" s="30">
        <v>37</v>
      </c>
      <c r="B44" s="60" t="s">
        <v>269</v>
      </c>
      <c r="C44" s="61" t="s">
        <v>328</v>
      </c>
      <c r="D44" s="61" t="s">
        <v>291</v>
      </c>
      <c r="E44" s="61" t="s">
        <v>292</v>
      </c>
      <c r="F44" s="61" t="s">
        <v>290</v>
      </c>
      <c r="G44" s="61" t="s">
        <v>186</v>
      </c>
      <c r="H44" s="61" t="s">
        <v>187</v>
      </c>
      <c r="I44" s="61" t="s">
        <v>188</v>
      </c>
      <c r="J44" s="48">
        <v>1</v>
      </c>
      <c r="K44" s="62"/>
    </row>
    <row r="45" spans="1:11" ht="24.75" customHeight="1" x14ac:dyDescent="0.25">
      <c r="A45" s="30">
        <v>38</v>
      </c>
      <c r="B45" s="60" t="s">
        <v>270</v>
      </c>
      <c r="C45" s="61" t="s">
        <v>328</v>
      </c>
      <c r="D45" s="61" t="s">
        <v>293</v>
      </c>
      <c r="E45" s="61" t="s">
        <v>294</v>
      </c>
      <c r="F45" s="61" t="s">
        <v>290</v>
      </c>
      <c r="G45" s="61" t="s">
        <v>216</v>
      </c>
      <c r="H45" s="61" t="s">
        <v>187</v>
      </c>
      <c r="I45" s="61" t="s">
        <v>188</v>
      </c>
      <c r="J45" s="48">
        <v>1</v>
      </c>
      <c r="K45" s="62"/>
    </row>
    <row r="46" spans="1:11" ht="24.75" customHeight="1" x14ac:dyDescent="0.25">
      <c r="A46" s="30">
        <v>39</v>
      </c>
      <c r="B46" s="60" t="s">
        <v>271</v>
      </c>
      <c r="C46" s="61" t="s">
        <v>328</v>
      </c>
      <c r="D46" s="61" t="s">
        <v>295</v>
      </c>
      <c r="E46" s="61" t="s">
        <v>296</v>
      </c>
      <c r="F46" s="61" t="s">
        <v>290</v>
      </c>
      <c r="G46" s="61" t="s">
        <v>186</v>
      </c>
      <c r="H46" s="61" t="s">
        <v>187</v>
      </c>
      <c r="I46" s="61" t="s">
        <v>188</v>
      </c>
      <c r="J46" s="48">
        <v>1</v>
      </c>
      <c r="K46" s="62"/>
    </row>
    <row r="47" spans="1:11" ht="24.75" customHeight="1" x14ac:dyDescent="0.25">
      <c r="A47" s="30">
        <v>40</v>
      </c>
      <c r="B47" s="60" t="s">
        <v>272</v>
      </c>
      <c r="C47" s="61" t="s">
        <v>328</v>
      </c>
      <c r="D47" s="61" t="s">
        <v>297</v>
      </c>
      <c r="E47" s="61" t="s">
        <v>298</v>
      </c>
      <c r="F47" s="61" t="s">
        <v>290</v>
      </c>
      <c r="G47" s="61" t="s">
        <v>186</v>
      </c>
      <c r="H47" s="61" t="s">
        <v>187</v>
      </c>
      <c r="I47" s="61" t="s">
        <v>188</v>
      </c>
      <c r="J47" s="48">
        <v>1</v>
      </c>
      <c r="K47" s="62"/>
    </row>
    <row r="48" spans="1:11" ht="24.75" customHeight="1" x14ac:dyDescent="0.25">
      <c r="A48" s="30">
        <v>41</v>
      </c>
      <c r="B48" s="60" t="s">
        <v>273</v>
      </c>
      <c r="C48" s="61" t="s">
        <v>328</v>
      </c>
      <c r="D48" s="61" t="s">
        <v>299</v>
      </c>
      <c r="E48" s="61" t="s">
        <v>300</v>
      </c>
      <c r="F48" s="61" t="s">
        <v>290</v>
      </c>
      <c r="G48" s="61" t="s">
        <v>216</v>
      </c>
      <c r="H48" s="61" t="s">
        <v>187</v>
      </c>
      <c r="I48" s="61" t="s">
        <v>188</v>
      </c>
      <c r="J48" s="48">
        <v>1</v>
      </c>
      <c r="K48" s="62"/>
    </row>
    <row r="49" spans="1:11" ht="24.75" customHeight="1" x14ac:dyDescent="0.25">
      <c r="A49" s="30">
        <v>42</v>
      </c>
      <c r="B49" s="60" t="s">
        <v>274</v>
      </c>
      <c r="C49" s="61" t="s">
        <v>328</v>
      </c>
      <c r="D49" s="61" t="s">
        <v>301</v>
      </c>
      <c r="E49" s="61" t="s">
        <v>302</v>
      </c>
      <c r="F49" s="61" t="s">
        <v>290</v>
      </c>
      <c r="G49" s="61" t="s">
        <v>186</v>
      </c>
      <c r="H49" s="61" t="s">
        <v>187</v>
      </c>
      <c r="I49" s="61" t="s">
        <v>188</v>
      </c>
      <c r="J49" s="48">
        <v>1</v>
      </c>
      <c r="K49" s="62"/>
    </row>
    <row r="50" spans="1:11" ht="24.75" customHeight="1" x14ac:dyDescent="0.25">
      <c r="A50" s="30">
        <v>43</v>
      </c>
      <c r="B50" s="60" t="s">
        <v>275</v>
      </c>
      <c r="C50" s="61" t="s">
        <v>328</v>
      </c>
      <c r="D50" s="61" t="s">
        <v>303</v>
      </c>
      <c r="E50" s="61" t="s">
        <v>304</v>
      </c>
      <c r="F50" s="61" t="s">
        <v>290</v>
      </c>
      <c r="G50" s="61" t="s">
        <v>186</v>
      </c>
      <c r="H50" s="61" t="s">
        <v>187</v>
      </c>
      <c r="I50" s="61" t="s">
        <v>188</v>
      </c>
      <c r="J50" s="48">
        <v>1</v>
      </c>
      <c r="K50" s="62"/>
    </row>
    <row r="51" spans="1:11" ht="24.75" customHeight="1" x14ac:dyDescent="0.25">
      <c r="A51" s="30">
        <v>44</v>
      </c>
      <c r="B51" s="60" t="s">
        <v>276</v>
      </c>
      <c r="C51" s="61" t="s">
        <v>328</v>
      </c>
      <c r="D51" s="61" t="s">
        <v>305</v>
      </c>
      <c r="E51" s="61" t="s">
        <v>306</v>
      </c>
      <c r="F51" s="61" t="s">
        <v>290</v>
      </c>
      <c r="G51" s="61" t="s">
        <v>186</v>
      </c>
      <c r="H51" s="61" t="s">
        <v>187</v>
      </c>
      <c r="I51" s="61" t="s">
        <v>188</v>
      </c>
      <c r="J51" s="48">
        <v>1</v>
      </c>
      <c r="K51" s="62"/>
    </row>
    <row r="52" spans="1:11" ht="24.75" customHeight="1" x14ac:dyDescent="0.25">
      <c r="A52" s="30">
        <v>45</v>
      </c>
      <c r="B52" s="60" t="s">
        <v>277</v>
      </c>
      <c r="C52" s="61" t="s">
        <v>328</v>
      </c>
      <c r="D52" s="61" t="s">
        <v>307</v>
      </c>
      <c r="E52" s="61" t="s">
        <v>308</v>
      </c>
      <c r="F52" s="61" t="s">
        <v>290</v>
      </c>
      <c r="G52" s="61" t="s">
        <v>186</v>
      </c>
      <c r="H52" s="61" t="s">
        <v>187</v>
      </c>
      <c r="I52" s="61" t="s">
        <v>188</v>
      </c>
      <c r="J52" s="48">
        <v>1</v>
      </c>
      <c r="K52" s="62"/>
    </row>
    <row r="53" spans="1:11" ht="24.75" customHeight="1" x14ac:dyDescent="0.25">
      <c r="A53" s="30">
        <v>46</v>
      </c>
      <c r="B53" s="60" t="s">
        <v>278</v>
      </c>
      <c r="C53" s="61" t="s">
        <v>328</v>
      </c>
      <c r="D53" s="61" t="s">
        <v>309</v>
      </c>
      <c r="E53" s="61" t="s">
        <v>310</v>
      </c>
      <c r="F53" s="61" t="s">
        <v>290</v>
      </c>
      <c r="G53" s="61" t="s">
        <v>186</v>
      </c>
      <c r="H53" s="61" t="s">
        <v>187</v>
      </c>
      <c r="I53" s="61" t="s">
        <v>188</v>
      </c>
      <c r="J53" s="48">
        <v>1</v>
      </c>
      <c r="K53" s="62"/>
    </row>
    <row r="54" spans="1:11" ht="24.75" customHeight="1" x14ac:dyDescent="0.25">
      <c r="A54" s="30">
        <v>47</v>
      </c>
      <c r="B54" s="60" t="s">
        <v>279</v>
      </c>
      <c r="C54" s="61" t="s">
        <v>328</v>
      </c>
      <c r="D54" s="61" t="s">
        <v>311</v>
      </c>
      <c r="E54" s="61" t="s">
        <v>312</v>
      </c>
      <c r="F54" s="61" t="s">
        <v>290</v>
      </c>
      <c r="G54" s="61" t="s">
        <v>186</v>
      </c>
      <c r="H54" s="61" t="s">
        <v>187</v>
      </c>
      <c r="I54" s="61" t="s">
        <v>188</v>
      </c>
      <c r="J54" s="48">
        <v>1</v>
      </c>
      <c r="K54" s="62"/>
    </row>
    <row r="55" spans="1:11" ht="24.75" customHeight="1" x14ac:dyDescent="0.25">
      <c r="A55" s="30">
        <v>48</v>
      </c>
      <c r="B55" s="60" t="s">
        <v>280</v>
      </c>
      <c r="C55" s="61" t="s">
        <v>328</v>
      </c>
      <c r="D55" s="61" t="s">
        <v>313</v>
      </c>
      <c r="E55" s="61" t="s">
        <v>314</v>
      </c>
      <c r="F55" s="61" t="s">
        <v>290</v>
      </c>
      <c r="G55" s="61" t="s">
        <v>186</v>
      </c>
      <c r="H55" s="61" t="s">
        <v>187</v>
      </c>
      <c r="I55" s="61" t="s">
        <v>188</v>
      </c>
      <c r="J55" s="48">
        <v>1</v>
      </c>
      <c r="K55" s="62"/>
    </row>
    <row r="56" spans="1:11" ht="24.75" customHeight="1" x14ac:dyDescent="0.25">
      <c r="A56" s="30">
        <v>49</v>
      </c>
      <c r="B56" s="60" t="s">
        <v>281</v>
      </c>
      <c r="C56" s="61" t="s">
        <v>328</v>
      </c>
      <c r="D56" s="61" t="s">
        <v>315</v>
      </c>
      <c r="E56" s="61" t="s">
        <v>316</v>
      </c>
      <c r="F56" s="61" t="s">
        <v>290</v>
      </c>
      <c r="G56" s="61" t="s">
        <v>186</v>
      </c>
      <c r="H56" s="61" t="s">
        <v>187</v>
      </c>
      <c r="I56" s="61" t="s">
        <v>188</v>
      </c>
      <c r="J56" s="48">
        <v>1</v>
      </c>
      <c r="K56" s="62"/>
    </row>
    <row r="57" spans="1:11" ht="24.75" customHeight="1" x14ac:dyDescent="0.25">
      <c r="A57" s="30">
        <v>50</v>
      </c>
      <c r="B57" s="60" t="s">
        <v>282</v>
      </c>
      <c r="C57" s="61" t="s">
        <v>328</v>
      </c>
      <c r="D57" s="61" t="s">
        <v>317</v>
      </c>
      <c r="E57" s="61" t="s">
        <v>318</v>
      </c>
      <c r="F57" s="61" t="s">
        <v>290</v>
      </c>
      <c r="G57" s="61" t="s">
        <v>186</v>
      </c>
      <c r="H57" s="61" t="s">
        <v>187</v>
      </c>
      <c r="I57" s="61" t="s">
        <v>188</v>
      </c>
      <c r="J57" s="48">
        <v>0</v>
      </c>
      <c r="K57" s="62" t="s">
        <v>545</v>
      </c>
    </row>
    <row r="58" spans="1:11" ht="24.75" customHeight="1" x14ac:dyDescent="0.25">
      <c r="A58" s="30">
        <v>51</v>
      </c>
      <c r="B58" s="60" t="s">
        <v>283</v>
      </c>
      <c r="C58" s="61" t="s">
        <v>328</v>
      </c>
      <c r="D58" s="61" t="s">
        <v>319</v>
      </c>
      <c r="E58" s="61" t="s">
        <v>320</v>
      </c>
      <c r="F58" s="61" t="s">
        <v>290</v>
      </c>
      <c r="G58" s="61" t="s">
        <v>186</v>
      </c>
      <c r="H58" s="61" t="s">
        <v>187</v>
      </c>
      <c r="I58" s="61" t="s">
        <v>188</v>
      </c>
      <c r="J58" s="48">
        <v>1</v>
      </c>
      <c r="K58" s="62"/>
    </row>
    <row r="59" spans="1:11" ht="24.75" customHeight="1" x14ac:dyDescent="0.25">
      <c r="A59" s="30">
        <v>52</v>
      </c>
      <c r="B59" s="60" t="s">
        <v>284</v>
      </c>
      <c r="C59" s="61" t="s">
        <v>328</v>
      </c>
      <c r="D59" s="61" t="s">
        <v>321</v>
      </c>
      <c r="E59" s="61" t="s">
        <v>322</v>
      </c>
      <c r="F59" s="61" t="s">
        <v>290</v>
      </c>
      <c r="G59" s="61" t="s">
        <v>186</v>
      </c>
      <c r="H59" s="61" t="s">
        <v>187</v>
      </c>
      <c r="I59" s="61" t="s">
        <v>188</v>
      </c>
      <c r="J59" s="48">
        <v>1</v>
      </c>
      <c r="K59" s="62"/>
    </row>
    <row r="60" spans="1:11" ht="24.75" customHeight="1" x14ac:dyDescent="0.25">
      <c r="A60" s="30">
        <v>53</v>
      </c>
      <c r="B60" s="60" t="s">
        <v>285</v>
      </c>
      <c r="C60" s="61" t="s">
        <v>328</v>
      </c>
      <c r="D60" s="61" t="s">
        <v>323</v>
      </c>
      <c r="E60" s="61" t="s">
        <v>324</v>
      </c>
      <c r="F60" s="61" t="s">
        <v>290</v>
      </c>
      <c r="G60" s="61" t="s">
        <v>186</v>
      </c>
      <c r="H60" s="61" t="s">
        <v>187</v>
      </c>
      <c r="I60" s="61" t="s">
        <v>188</v>
      </c>
      <c r="J60" s="48">
        <v>1</v>
      </c>
      <c r="K60" s="62"/>
    </row>
    <row r="61" spans="1:11" ht="24.75" customHeight="1" x14ac:dyDescent="0.25">
      <c r="A61" s="30">
        <v>54</v>
      </c>
      <c r="B61" s="60" t="s">
        <v>286</v>
      </c>
      <c r="C61" s="61" t="s">
        <v>328</v>
      </c>
      <c r="D61" s="61" t="s">
        <v>325</v>
      </c>
      <c r="E61" s="61" t="s">
        <v>326</v>
      </c>
      <c r="F61" s="61" t="s">
        <v>290</v>
      </c>
      <c r="G61" s="61" t="s">
        <v>186</v>
      </c>
      <c r="H61" s="61" t="s">
        <v>187</v>
      </c>
      <c r="I61" s="61" t="s">
        <v>188</v>
      </c>
      <c r="J61" s="48">
        <v>1</v>
      </c>
      <c r="K61" s="62"/>
    </row>
    <row r="62" spans="1:11" ht="24.75" customHeight="1" x14ac:dyDescent="0.2">
      <c r="A62" s="30">
        <v>55</v>
      </c>
      <c r="B62" s="60" t="s">
        <v>287</v>
      </c>
      <c r="C62" s="61" t="s">
        <v>328</v>
      </c>
      <c r="D62" s="170">
        <v>980627065075</v>
      </c>
      <c r="E62" s="61" t="s">
        <v>327</v>
      </c>
      <c r="F62" s="61" t="s">
        <v>290</v>
      </c>
      <c r="G62" s="61" t="s">
        <v>186</v>
      </c>
      <c r="H62" s="61" t="s">
        <v>187</v>
      </c>
      <c r="I62" s="61" t="s">
        <v>188</v>
      </c>
      <c r="J62" s="48">
        <v>0</v>
      </c>
      <c r="K62" s="62" t="s">
        <v>544</v>
      </c>
    </row>
    <row r="63" spans="1:11" ht="24.75" customHeight="1" x14ac:dyDescent="0.25">
      <c r="A63" s="30">
        <v>56</v>
      </c>
      <c r="B63" s="60" t="s">
        <v>329</v>
      </c>
      <c r="C63" s="61" t="s">
        <v>378</v>
      </c>
      <c r="D63" s="171" t="s">
        <v>346</v>
      </c>
      <c r="E63" s="61" t="s">
        <v>347</v>
      </c>
      <c r="F63" s="61" t="s">
        <v>348</v>
      </c>
      <c r="G63" s="61" t="s">
        <v>216</v>
      </c>
      <c r="H63" s="61" t="s">
        <v>187</v>
      </c>
      <c r="I63" s="61" t="s">
        <v>188</v>
      </c>
      <c r="J63" s="48">
        <v>1</v>
      </c>
      <c r="K63" s="62"/>
    </row>
    <row r="64" spans="1:11" ht="24.75" customHeight="1" x14ac:dyDescent="0.25">
      <c r="A64" s="30">
        <v>57</v>
      </c>
      <c r="B64" s="60" t="s">
        <v>330</v>
      </c>
      <c r="C64" s="61" t="s">
        <v>378</v>
      </c>
      <c r="D64" s="171" t="s">
        <v>349</v>
      </c>
      <c r="E64" s="61" t="s">
        <v>350</v>
      </c>
      <c r="F64" s="61" t="s">
        <v>348</v>
      </c>
      <c r="G64" s="61" t="s">
        <v>186</v>
      </c>
      <c r="H64" s="61" t="s">
        <v>187</v>
      </c>
      <c r="I64" s="61" t="s">
        <v>188</v>
      </c>
      <c r="J64" s="48">
        <v>1</v>
      </c>
      <c r="K64" s="62"/>
    </row>
    <row r="65" spans="1:11" ht="24.75" customHeight="1" x14ac:dyDescent="0.25">
      <c r="A65" s="30">
        <v>58</v>
      </c>
      <c r="B65" s="60" t="s">
        <v>331</v>
      </c>
      <c r="C65" s="61" t="s">
        <v>378</v>
      </c>
      <c r="D65" s="171" t="s">
        <v>351</v>
      </c>
      <c r="E65" s="61" t="s">
        <v>352</v>
      </c>
      <c r="F65" s="61" t="s">
        <v>348</v>
      </c>
      <c r="G65" s="61" t="s">
        <v>186</v>
      </c>
      <c r="H65" s="61" t="s">
        <v>187</v>
      </c>
      <c r="I65" s="61" t="s">
        <v>188</v>
      </c>
      <c r="J65" s="48">
        <v>1</v>
      </c>
      <c r="K65" s="62"/>
    </row>
    <row r="66" spans="1:11" ht="24.75" customHeight="1" x14ac:dyDescent="0.25">
      <c r="A66" s="30">
        <v>59</v>
      </c>
      <c r="B66" s="60" t="s">
        <v>332</v>
      </c>
      <c r="C66" s="61" t="s">
        <v>378</v>
      </c>
      <c r="D66" s="171" t="s">
        <v>353</v>
      </c>
      <c r="E66" s="61" t="s">
        <v>354</v>
      </c>
      <c r="F66" s="61" t="s">
        <v>348</v>
      </c>
      <c r="G66" s="61" t="s">
        <v>186</v>
      </c>
      <c r="H66" s="61" t="s">
        <v>187</v>
      </c>
      <c r="I66" s="61" t="s">
        <v>188</v>
      </c>
      <c r="J66" s="48">
        <v>1</v>
      </c>
      <c r="K66" s="62"/>
    </row>
    <row r="67" spans="1:11" ht="24.75" customHeight="1" x14ac:dyDescent="0.25">
      <c r="A67" s="30">
        <v>60</v>
      </c>
      <c r="B67" s="60" t="s">
        <v>333</v>
      </c>
      <c r="C67" s="61" t="s">
        <v>378</v>
      </c>
      <c r="D67" s="171" t="s">
        <v>355</v>
      </c>
      <c r="E67" s="61" t="s">
        <v>356</v>
      </c>
      <c r="F67" s="61" t="s">
        <v>348</v>
      </c>
      <c r="G67" s="61" t="s">
        <v>186</v>
      </c>
      <c r="H67" s="61" t="s">
        <v>187</v>
      </c>
      <c r="I67" s="61" t="s">
        <v>188</v>
      </c>
      <c r="J67" s="48">
        <v>1</v>
      </c>
      <c r="K67" s="62"/>
    </row>
    <row r="68" spans="1:11" ht="24.75" customHeight="1" x14ac:dyDescent="0.25">
      <c r="A68" s="30">
        <v>61</v>
      </c>
      <c r="B68" s="60" t="s">
        <v>334</v>
      </c>
      <c r="C68" s="61" t="s">
        <v>378</v>
      </c>
      <c r="D68" s="171" t="s">
        <v>357</v>
      </c>
      <c r="E68" s="61" t="s">
        <v>358</v>
      </c>
      <c r="F68" s="61" t="s">
        <v>348</v>
      </c>
      <c r="G68" s="61" t="s">
        <v>186</v>
      </c>
      <c r="H68" s="61" t="s">
        <v>187</v>
      </c>
      <c r="I68" s="61" t="s">
        <v>188</v>
      </c>
      <c r="J68" s="48">
        <v>1</v>
      </c>
      <c r="K68" s="62"/>
    </row>
    <row r="69" spans="1:11" ht="24.75" customHeight="1" x14ac:dyDescent="0.25">
      <c r="A69" s="30">
        <v>62</v>
      </c>
      <c r="B69" s="60" t="s">
        <v>335</v>
      </c>
      <c r="C69" s="61" t="s">
        <v>378</v>
      </c>
      <c r="D69" s="171">
        <v>980621385019</v>
      </c>
      <c r="E69" s="61" t="s">
        <v>359</v>
      </c>
      <c r="F69" s="61" t="s">
        <v>348</v>
      </c>
      <c r="G69" s="61" t="s">
        <v>186</v>
      </c>
      <c r="H69" s="61" t="s">
        <v>187</v>
      </c>
      <c r="I69" s="61" t="s">
        <v>188</v>
      </c>
      <c r="J69" s="48">
        <v>1</v>
      </c>
      <c r="K69" s="62"/>
    </row>
    <row r="70" spans="1:11" ht="24.75" customHeight="1" x14ac:dyDescent="0.25">
      <c r="A70" s="30">
        <v>63</v>
      </c>
      <c r="B70" s="60" t="s">
        <v>336</v>
      </c>
      <c r="C70" s="61" t="s">
        <v>378</v>
      </c>
      <c r="D70" s="171" t="s">
        <v>360</v>
      </c>
      <c r="E70" s="61" t="s">
        <v>361</v>
      </c>
      <c r="F70" s="61" t="s">
        <v>348</v>
      </c>
      <c r="G70" s="61" t="s">
        <v>186</v>
      </c>
      <c r="H70" s="61" t="s">
        <v>187</v>
      </c>
      <c r="I70" s="61" t="s">
        <v>188</v>
      </c>
      <c r="J70" s="48">
        <v>1</v>
      </c>
      <c r="K70" s="62"/>
    </row>
    <row r="71" spans="1:11" ht="24.75" customHeight="1" x14ac:dyDescent="0.25">
      <c r="A71" s="30">
        <v>64</v>
      </c>
      <c r="B71" s="60" t="s">
        <v>337</v>
      </c>
      <c r="C71" s="61" t="s">
        <v>378</v>
      </c>
      <c r="D71" s="171" t="s">
        <v>362</v>
      </c>
      <c r="E71" s="61" t="s">
        <v>363</v>
      </c>
      <c r="F71" s="61" t="s">
        <v>348</v>
      </c>
      <c r="G71" s="61" t="s">
        <v>186</v>
      </c>
      <c r="H71" s="61" t="s">
        <v>187</v>
      </c>
      <c r="I71" s="61" t="s">
        <v>188</v>
      </c>
      <c r="J71" s="48">
        <v>1</v>
      </c>
      <c r="K71" s="62"/>
    </row>
    <row r="72" spans="1:11" ht="24.75" customHeight="1" x14ac:dyDescent="0.25">
      <c r="A72" s="30">
        <v>65</v>
      </c>
      <c r="B72" s="60" t="s">
        <v>338</v>
      </c>
      <c r="C72" s="61" t="s">
        <v>378</v>
      </c>
      <c r="D72" s="171" t="s">
        <v>364</v>
      </c>
      <c r="E72" s="61" t="s">
        <v>365</v>
      </c>
      <c r="F72" s="61" t="s">
        <v>348</v>
      </c>
      <c r="G72" s="61" t="s">
        <v>186</v>
      </c>
      <c r="H72" s="61" t="s">
        <v>187</v>
      </c>
      <c r="I72" s="61" t="s">
        <v>188</v>
      </c>
      <c r="J72" s="48">
        <v>1</v>
      </c>
      <c r="K72" s="62"/>
    </row>
    <row r="73" spans="1:11" ht="24.75" customHeight="1" x14ac:dyDescent="0.25">
      <c r="A73" s="30">
        <v>66</v>
      </c>
      <c r="B73" s="60" t="s">
        <v>339</v>
      </c>
      <c r="C73" s="61" t="s">
        <v>378</v>
      </c>
      <c r="D73" s="171" t="s">
        <v>366</v>
      </c>
      <c r="E73" s="61" t="s">
        <v>367</v>
      </c>
      <c r="F73" s="61" t="s">
        <v>348</v>
      </c>
      <c r="G73" s="61" t="s">
        <v>186</v>
      </c>
      <c r="H73" s="61" t="s">
        <v>187</v>
      </c>
      <c r="I73" s="61" t="s">
        <v>188</v>
      </c>
      <c r="J73" s="48">
        <v>1</v>
      </c>
      <c r="K73" s="62"/>
    </row>
    <row r="74" spans="1:11" ht="24.75" customHeight="1" x14ac:dyDescent="0.25">
      <c r="A74" s="30">
        <v>67</v>
      </c>
      <c r="B74" s="60" t="s">
        <v>340</v>
      </c>
      <c r="C74" s="61" t="s">
        <v>378</v>
      </c>
      <c r="D74" s="171" t="s">
        <v>368</v>
      </c>
      <c r="E74" s="61" t="s">
        <v>369</v>
      </c>
      <c r="F74" s="61" t="s">
        <v>348</v>
      </c>
      <c r="G74" s="61" t="s">
        <v>186</v>
      </c>
      <c r="H74" s="61" t="s">
        <v>187</v>
      </c>
      <c r="I74" s="61" t="s">
        <v>188</v>
      </c>
      <c r="J74" s="48">
        <v>1</v>
      </c>
      <c r="K74" s="62"/>
    </row>
    <row r="75" spans="1:11" ht="24.75" customHeight="1" x14ac:dyDescent="0.25">
      <c r="A75" s="30">
        <v>68</v>
      </c>
      <c r="B75" s="60" t="s">
        <v>341</v>
      </c>
      <c r="C75" s="61" t="s">
        <v>378</v>
      </c>
      <c r="D75" s="171" t="s">
        <v>370</v>
      </c>
      <c r="E75" s="61" t="s">
        <v>371</v>
      </c>
      <c r="F75" s="61" t="s">
        <v>348</v>
      </c>
      <c r="G75" s="61" t="s">
        <v>186</v>
      </c>
      <c r="H75" s="61" t="s">
        <v>187</v>
      </c>
      <c r="I75" s="61" t="s">
        <v>188</v>
      </c>
      <c r="J75" s="48">
        <v>1</v>
      </c>
      <c r="K75" s="62"/>
    </row>
    <row r="76" spans="1:11" ht="24.75" customHeight="1" x14ac:dyDescent="0.25">
      <c r="A76" s="30">
        <v>69</v>
      </c>
      <c r="B76" s="60" t="s">
        <v>342</v>
      </c>
      <c r="C76" s="61" t="s">
        <v>378</v>
      </c>
      <c r="D76" s="171" t="s">
        <v>372</v>
      </c>
      <c r="E76" s="61" t="s">
        <v>373</v>
      </c>
      <c r="F76" s="61" t="s">
        <v>348</v>
      </c>
      <c r="G76" s="61" t="s">
        <v>186</v>
      </c>
      <c r="H76" s="61" t="s">
        <v>187</v>
      </c>
      <c r="I76" s="61" t="s">
        <v>188</v>
      </c>
      <c r="J76" s="48">
        <v>1</v>
      </c>
      <c r="K76" s="62"/>
    </row>
    <row r="77" spans="1:11" ht="24.75" customHeight="1" x14ac:dyDescent="0.25">
      <c r="A77" s="30">
        <v>70</v>
      </c>
      <c r="B77" s="60" t="s">
        <v>343</v>
      </c>
      <c r="C77" s="61" t="s">
        <v>378</v>
      </c>
      <c r="D77" s="171" t="s">
        <v>374</v>
      </c>
      <c r="E77" s="61" t="s">
        <v>375</v>
      </c>
      <c r="F77" s="61" t="s">
        <v>348</v>
      </c>
      <c r="G77" s="61" t="s">
        <v>186</v>
      </c>
      <c r="H77" s="61" t="s">
        <v>187</v>
      </c>
      <c r="I77" s="61" t="s">
        <v>188</v>
      </c>
      <c r="J77" s="48">
        <v>1</v>
      </c>
      <c r="K77" s="62"/>
    </row>
    <row r="78" spans="1:11" ht="24.75" customHeight="1" x14ac:dyDescent="0.25">
      <c r="A78" s="30">
        <v>71</v>
      </c>
      <c r="B78" s="60" t="s">
        <v>344</v>
      </c>
      <c r="C78" s="61" t="s">
        <v>378</v>
      </c>
      <c r="D78" s="171">
        <v>971022065641</v>
      </c>
      <c r="E78" s="61" t="s">
        <v>376</v>
      </c>
      <c r="F78" s="61" t="s">
        <v>348</v>
      </c>
      <c r="G78" s="61" t="s">
        <v>186</v>
      </c>
      <c r="H78" s="61" t="s">
        <v>187</v>
      </c>
      <c r="I78" s="61" t="s">
        <v>188</v>
      </c>
      <c r="J78" s="48">
        <v>1</v>
      </c>
      <c r="K78" s="62"/>
    </row>
    <row r="79" spans="1:11" ht="24.75" customHeight="1" x14ac:dyDescent="0.2">
      <c r="A79" s="30">
        <v>72</v>
      </c>
      <c r="B79" s="60" t="s">
        <v>345</v>
      </c>
      <c r="C79" s="61" t="s">
        <v>378</v>
      </c>
      <c r="D79" s="169">
        <v>981014065058</v>
      </c>
      <c r="E79" s="61" t="s">
        <v>377</v>
      </c>
      <c r="F79" s="61" t="s">
        <v>348</v>
      </c>
      <c r="G79" s="61" t="s">
        <v>186</v>
      </c>
      <c r="H79" s="61" t="s">
        <v>187</v>
      </c>
      <c r="I79" s="61" t="s">
        <v>188</v>
      </c>
      <c r="J79" s="48">
        <v>1</v>
      </c>
      <c r="K79" s="62"/>
    </row>
    <row r="80" spans="1:11" ht="24.75" customHeight="1" x14ac:dyDescent="0.2">
      <c r="A80" s="30">
        <v>73</v>
      </c>
      <c r="B80" s="60" t="s">
        <v>379</v>
      </c>
      <c r="C80" s="61" t="s">
        <v>435</v>
      </c>
      <c r="D80" s="170">
        <v>980813065757</v>
      </c>
      <c r="E80" s="61" t="s">
        <v>399</v>
      </c>
      <c r="F80" s="61" t="s">
        <v>400</v>
      </c>
      <c r="G80" s="61" t="s">
        <v>186</v>
      </c>
      <c r="H80" s="61" t="s">
        <v>187</v>
      </c>
      <c r="I80" s="61" t="s">
        <v>188</v>
      </c>
      <c r="J80" s="48">
        <v>1</v>
      </c>
      <c r="K80" s="62"/>
    </row>
    <row r="81" spans="1:11" ht="24.75" customHeight="1" x14ac:dyDescent="0.2">
      <c r="A81" s="30">
        <v>74</v>
      </c>
      <c r="B81" s="60" t="s">
        <v>380</v>
      </c>
      <c r="C81" s="61" t="s">
        <v>435</v>
      </c>
      <c r="D81" s="170" t="s">
        <v>401</v>
      </c>
      <c r="E81" s="61" t="s">
        <v>402</v>
      </c>
      <c r="F81" s="61" t="s">
        <v>400</v>
      </c>
      <c r="G81" s="61" t="s">
        <v>186</v>
      </c>
      <c r="H81" s="61" t="s">
        <v>187</v>
      </c>
      <c r="I81" s="61" t="s">
        <v>188</v>
      </c>
      <c r="J81" s="48">
        <v>1</v>
      </c>
      <c r="K81" s="62"/>
    </row>
    <row r="82" spans="1:11" ht="24.75" customHeight="1" x14ac:dyDescent="0.2">
      <c r="A82" s="30">
        <v>75</v>
      </c>
      <c r="B82" s="60" t="s">
        <v>381</v>
      </c>
      <c r="C82" s="61" t="s">
        <v>435</v>
      </c>
      <c r="D82" s="170" t="s">
        <v>403</v>
      </c>
      <c r="E82" s="61" t="s">
        <v>404</v>
      </c>
      <c r="F82" s="61" t="s">
        <v>400</v>
      </c>
      <c r="G82" s="61" t="s">
        <v>186</v>
      </c>
      <c r="H82" s="61" t="s">
        <v>187</v>
      </c>
      <c r="I82" s="61" t="s">
        <v>188</v>
      </c>
      <c r="J82" s="48">
        <v>1</v>
      </c>
      <c r="K82" s="62"/>
    </row>
    <row r="83" spans="1:11" ht="24.75" customHeight="1" x14ac:dyDescent="0.2">
      <c r="A83" s="30">
        <v>76</v>
      </c>
      <c r="B83" s="60" t="s">
        <v>382</v>
      </c>
      <c r="C83" s="61" t="s">
        <v>435</v>
      </c>
      <c r="D83" s="170">
        <v>980416036725</v>
      </c>
      <c r="E83" s="61" t="s">
        <v>405</v>
      </c>
      <c r="F83" s="61" t="s">
        <v>400</v>
      </c>
      <c r="G83" s="61" t="s">
        <v>186</v>
      </c>
      <c r="H83" s="61" t="s">
        <v>187</v>
      </c>
      <c r="I83" s="61" t="s">
        <v>188</v>
      </c>
      <c r="J83" s="48">
        <v>1</v>
      </c>
      <c r="K83" s="62"/>
    </row>
    <row r="84" spans="1:11" ht="24.75" customHeight="1" x14ac:dyDescent="0.2">
      <c r="A84" s="30">
        <v>77</v>
      </c>
      <c r="B84" s="60" t="s">
        <v>383</v>
      </c>
      <c r="C84" s="61" t="s">
        <v>435</v>
      </c>
      <c r="D84" s="170">
        <v>980914065641</v>
      </c>
      <c r="E84" s="61" t="s">
        <v>406</v>
      </c>
      <c r="F84" s="61" t="s">
        <v>400</v>
      </c>
      <c r="G84" s="61" t="s">
        <v>186</v>
      </c>
      <c r="H84" s="61" t="s">
        <v>187</v>
      </c>
      <c r="I84" s="61" t="s">
        <v>188</v>
      </c>
      <c r="J84" s="48">
        <v>1</v>
      </c>
      <c r="K84" s="62"/>
    </row>
    <row r="85" spans="1:11" ht="24.75" customHeight="1" x14ac:dyDescent="0.2">
      <c r="A85" s="30">
        <v>78</v>
      </c>
      <c r="B85" s="60" t="s">
        <v>384</v>
      </c>
      <c r="C85" s="61" t="s">
        <v>435</v>
      </c>
      <c r="D85" s="170" t="s">
        <v>407</v>
      </c>
      <c r="E85" s="61" t="s">
        <v>408</v>
      </c>
      <c r="F85" s="61" t="s">
        <v>400</v>
      </c>
      <c r="G85" s="61" t="s">
        <v>186</v>
      </c>
      <c r="H85" s="61" t="s">
        <v>187</v>
      </c>
      <c r="I85" s="61" t="s">
        <v>188</v>
      </c>
      <c r="J85" s="48">
        <v>1</v>
      </c>
      <c r="K85" s="62"/>
    </row>
    <row r="86" spans="1:11" ht="24.75" customHeight="1" x14ac:dyDescent="0.2">
      <c r="A86" s="30">
        <v>79</v>
      </c>
      <c r="B86" s="60" t="s">
        <v>385</v>
      </c>
      <c r="C86" s="61" t="s">
        <v>435</v>
      </c>
      <c r="D86" s="170" t="s">
        <v>409</v>
      </c>
      <c r="E86" s="61" t="s">
        <v>410</v>
      </c>
      <c r="F86" s="61" t="s">
        <v>400</v>
      </c>
      <c r="G86" s="61" t="s">
        <v>186</v>
      </c>
      <c r="H86" s="61" t="s">
        <v>187</v>
      </c>
      <c r="I86" s="61" t="s">
        <v>188</v>
      </c>
      <c r="J86" s="48">
        <v>1</v>
      </c>
      <c r="K86" s="62"/>
    </row>
    <row r="87" spans="1:11" ht="24.75" customHeight="1" x14ac:dyDescent="0.2">
      <c r="A87" s="30">
        <v>80</v>
      </c>
      <c r="B87" s="60" t="s">
        <v>386</v>
      </c>
      <c r="C87" s="61" t="s">
        <v>435</v>
      </c>
      <c r="D87" s="170">
        <v>980218065699</v>
      </c>
      <c r="E87" s="61" t="s">
        <v>411</v>
      </c>
      <c r="F87" s="61" t="s">
        <v>400</v>
      </c>
      <c r="G87" s="61" t="s">
        <v>186</v>
      </c>
      <c r="H87" s="61" t="s">
        <v>187</v>
      </c>
      <c r="I87" s="61" t="s">
        <v>188</v>
      </c>
      <c r="J87" s="48">
        <v>1</v>
      </c>
      <c r="K87" s="62"/>
    </row>
    <row r="88" spans="1:11" ht="24.75" customHeight="1" x14ac:dyDescent="0.2">
      <c r="A88" s="30">
        <v>81</v>
      </c>
      <c r="B88" s="60" t="s">
        <v>387</v>
      </c>
      <c r="C88" s="61" t="s">
        <v>435</v>
      </c>
      <c r="D88" s="170" t="s">
        <v>412</v>
      </c>
      <c r="E88" s="61" t="s">
        <v>413</v>
      </c>
      <c r="F88" s="61" t="s">
        <v>400</v>
      </c>
      <c r="G88" s="61" t="s">
        <v>186</v>
      </c>
      <c r="H88" s="61" t="s">
        <v>187</v>
      </c>
      <c r="I88" s="61" t="s">
        <v>188</v>
      </c>
      <c r="J88" s="48">
        <v>1</v>
      </c>
      <c r="K88" s="62"/>
    </row>
    <row r="89" spans="1:11" ht="24.75" customHeight="1" x14ac:dyDescent="0.2">
      <c r="A89" s="30">
        <v>82</v>
      </c>
      <c r="B89" s="60" t="s">
        <v>388</v>
      </c>
      <c r="C89" s="61" t="s">
        <v>435</v>
      </c>
      <c r="D89" s="170" t="s">
        <v>414</v>
      </c>
      <c r="E89" s="61" t="s">
        <v>415</v>
      </c>
      <c r="F89" s="61" t="s">
        <v>400</v>
      </c>
      <c r="G89" s="61" t="s">
        <v>186</v>
      </c>
      <c r="H89" s="61" t="s">
        <v>187</v>
      </c>
      <c r="I89" s="61" t="s">
        <v>188</v>
      </c>
      <c r="J89" s="48">
        <v>1</v>
      </c>
      <c r="K89" s="62"/>
    </row>
    <row r="90" spans="1:11" ht="24.75" customHeight="1" x14ac:dyDescent="0.2">
      <c r="A90" s="30">
        <v>83</v>
      </c>
      <c r="B90" s="60" t="s">
        <v>389</v>
      </c>
      <c r="C90" s="61" t="s">
        <v>435</v>
      </c>
      <c r="D90" s="170" t="s">
        <v>416</v>
      </c>
      <c r="E90" s="61" t="s">
        <v>417</v>
      </c>
      <c r="F90" s="61" t="s">
        <v>400</v>
      </c>
      <c r="G90" s="61" t="s">
        <v>186</v>
      </c>
      <c r="H90" s="61" t="s">
        <v>187</v>
      </c>
      <c r="I90" s="61" t="s">
        <v>188</v>
      </c>
      <c r="J90" s="48">
        <v>1</v>
      </c>
      <c r="K90" s="62"/>
    </row>
    <row r="91" spans="1:11" ht="24.75" customHeight="1" x14ac:dyDescent="0.2">
      <c r="A91" s="30">
        <v>84</v>
      </c>
      <c r="B91" s="60" t="s">
        <v>390</v>
      </c>
      <c r="C91" s="61" t="s">
        <v>435</v>
      </c>
      <c r="D91" s="170">
        <v>980327145313</v>
      </c>
      <c r="E91" s="61" t="s">
        <v>418</v>
      </c>
      <c r="F91" s="61" t="s">
        <v>400</v>
      </c>
      <c r="G91" s="61" t="s">
        <v>186</v>
      </c>
      <c r="H91" s="61" t="s">
        <v>187</v>
      </c>
      <c r="I91" s="61" t="s">
        <v>188</v>
      </c>
      <c r="J91" s="48">
        <v>1</v>
      </c>
      <c r="K91" s="62"/>
    </row>
    <row r="92" spans="1:11" ht="24.75" customHeight="1" x14ac:dyDescent="0.2">
      <c r="A92" s="30">
        <v>85</v>
      </c>
      <c r="B92" s="60" t="s">
        <v>391</v>
      </c>
      <c r="C92" s="61" t="s">
        <v>435</v>
      </c>
      <c r="D92" s="170" t="s">
        <v>419</v>
      </c>
      <c r="E92" s="61" t="s">
        <v>420</v>
      </c>
      <c r="F92" s="61" t="s">
        <v>400</v>
      </c>
      <c r="G92" s="61" t="s">
        <v>186</v>
      </c>
      <c r="H92" s="61" t="s">
        <v>187</v>
      </c>
      <c r="I92" s="61" t="s">
        <v>188</v>
      </c>
      <c r="J92" s="48">
        <v>1</v>
      </c>
      <c r="K92" s="62"/>
    </row>
    <row r="93" spans="1:11" ht="24.75" customHeight="1" x14ac:dyDescent="0.2">
      <c r="A93" s="30">
        <v>86</v>
      </c>
      <c r="B93" s="60" t="s">
        <v>392</v>
      </c>
      <c r="C93" s="61" t="s">
        <v>435</v>
      </c>
      <c r="D93" s="170" t="s">
        <v>421</v>
      </c>
      <c r="E93" s="61" t="s">
        <v>422</v>
      </c>
      <c r="F93" s="61" t="s">
        <v>400</v>
      </c>
      <c r="G93" s="61" t="s">
        <v>186</v>
      </c>
      <c r="H93" s="61" t="s">
        <v>187</v>
      </c>
      <c r="I93" s="61" t="s">
        <v>188</v>
      </c>
      <c r="J93" s="48">
        <v>1</v>
      </c>
      <c r="K93" s="62"/>
    </row>
    <row r="94" spans="1:11" ht="24.75" customHeight="1" x14ac:dyDescent="0.2">
      <c r="A94" s="30">
        <v>87</v>
      </c>
      <c r="B94" s="60" t="s">
        <v>393</v>
      </c>
      <c r="C94" s="61" t="s">
        <v>435</v>
      </c>
      <c r="D94" s="170" t="s">
        <v>423</v>
      </c>
      <c r="E94" s="61" t="s">
        <v>424</v>
      </c>
      <c r="F94" s="61" t="s">
        <v>400</v>
      </c>
      <c r="G94" s="61" t="s">
        <v>186</v>
      </c>
      <c r="H94" s="61" t="s">
        <v>187</v>
      </c>
      <c r="I94" s="61" t="s">
        <v>188</v>
      </c>
      <c r="J94" s="48">
        <v>1</v>
      </c>
      <c r="K94" s="62"/>
    </row>
    <row r="95" spans="1:11" ht="24.75" customHeight="1" x14ac:dyDescent="0.2">
      <c r="A95" s="30">
        <v>88</v>
      </c>
      <c r="B95" s="60" t="s">
        <v>394</v>
      </c>
      <c r="C95" s="61" t="s">
        <v>435</v>
      </c>
      <c r="D95" s="170" t="s">
        <v>425</v>
      </c>
      <c r="E95" s="61" t="s">
        <v>426</v>
      </c>
      <c r="F95" s="61" t="s">
        <v>400</v>
      </c>
      <c r="G95" s="61" t="s">
        <v>186</v>
      </c>
      <c r="H95" s="61" t="s">
        <v>187</v>
      </c>
      <c r="I95" s="61" t="s">
        <v>188</v>
      </c>
      <c r="J95" s="48">
        <v>1</v>
      </c>
      <c r="K95" s="62"/>
    </row>
    <row r="96" spans="1:11" ht="24.75" customHeight="1" x14ac:dyDescent="0.2">
      <c r="A96" s="30">
        <v>89</v>
      </c>
      <c r="B96" s="60" t="s">
        <v>395</v>
      </c>
      <c r="C96" s="61" t="s">
        <v>435</v>
      </c>
      <c r="D96" s="170" t="s">
        <v>427</v>
      </c>
      <c r="E96" s="61" t="s">
        <v>428</v>
      </c>
      <c r="F96" s="61" t="s">
        <v>400</v>
      </c>
      <c r="G96" s="61" t="s">
        <v>186</v>
      </c>
      <c r="H96" s="61" t="s">
        <v>187</v>
      </c>
      <c r="I96" s="61" t="s">
        <v>188</v>
      </c>
      <c r="J96" s="48">
        <v>1</v>
      </c>
      <c r="K96" s="62"/>
    </row>
    <row r="97" spans="1:11" ht="24.75" customHeight="1" x14ac:dyDescent="0.2">
      <c r="A97" s="30">
        <v>90</v>
      </c>
      <c r="B97" s="60" t="s">
        <v>396</v>
      </c>
      <c r="C97" s="61" t="s">
        <v>435</v>
      </c>
      <c r="D97" s="170">
        <v>980525066261</v>
      </c>
      <c r="E97" s="61" t="s">
        <v>429</v>
      </c>
      <c r="F97" s="61" t="s">
        <v>400</v>
      </c>
      <c r="G97" s="61" t="s">
        <v>186</v>
      </c>
      <c r="H97" s="61" t="s">
        <v>187</v>
      </c>
      <c r="I97" s="61" t="s">
        <v>188</v>
      </c>
      <c r="J97" s="48">
        <v>1</v>
      </c>
      <c r="K97" s="62"/>
    </row>
    <row r="98" spans="1:11" ht="24.75" customHeight="1" x14ac:dyDescent="0.2">
      <c r="A98" s="30">
        <v>91</v>
      </c>
      <c r="B98" s="60" t="s">
        <v>397</v>
      </c>
      <c r="C98" s="61" t="s">
        <v>435</v>
      </c>
      <c r="D98" s="170" t="s">
        <v>430</v>
      </c>
      <c r="E98" s="61" t="s">
        <v>431</v>
      </c>
      <c r="F98" s="61" t="s">
        <v>400</v>
      </c>
      <c r="G98" s="61" t="s">
        <v>186</v>
      </c>
      <c r="H98" s="61" t="s">
        <v>187</v>
      </c>
      <c r="I98" s="61" t="s">
        <v>188</v>
      </c>
      <c r="J98" s="48">
        <v>1</v>
      </c>
      <c r="K98" s="62"/>
    </row>
    <row r="99" spans="1:11" ht="24.75" customHeight="1" thickBot="1" x14ac:dyDescent="0.25">
      <c r="A99" s="30">
        <v>92</v>
      </c>
      <c r="B99" s="60" t="s">
        <v>398</v>
      </c>
      <c r="C99" s="61" t="s">
        <v>435</v>
      </c>
      <c r="D99" s="170">
        <v>980712065395</v>
      </c>
      <c r="E99" s="61" t="s">
        <v>432</v>
      </c>
      <c r="F99" s="61" t="s">
        <v>400</v>
      </c>
      <c r="G99" s="61" t="s">
        <v>186</v>
      </c>
      <c r="H99" s="61" t="s">
        <v>433</v>
      </c>
      <c r="I99" s="61" t="s">
        <v>434</v>
      </c>
      <c r="J99" s="48">
        <v>1</v>
      </c>
      <c r="K99" s="62"/>
    </row>
    <row r="100" spans="1:11" ht="24.75" customHeight="1" thickBot="1" x14ac:dyDescent="0.3">
      <c r="A100" s="30">
        <v>93</v>
      </c>
      <c r="B100" s="60" t="s">
        <v>436</v>
      </c>
      <c r="C100" s="61" t="s">
        <v>484</v>
      </c>
      <c r="D100" s="172" t="s">
        <v>454</v>
      </c>
      <c r="E100" s="61" t="s">
        <v>455</v>
      </c>
      <c r="F100" s="61" t="s">
        <v>456</v>
      </c>
      <c r="G100" s="61" t="s">
        <v>186</v>
      </c>
      <c r="H100" s="61" t="s">
        <v>187</v>
      </c>
      <c r="I100" s="61" t="s">
        <v>188</v>
      </c>
      <c r="J100" s="48">
        <v>1</v>
      </c>
      <c r="K100" s="62"/>
    </row>
    <row r="101" spans="1:11" ht="24.75" customHeight="1" thickBot="1" x14ac:dyDescent="0.3">
      <c r="A101" s="30">
        <v>94</v>
      </c>
      <c r="B101" s="60" t="s">
        <v>437</v>
      </c>
      <c r="C101" s="61" t="s">
        <v>484</v>
      </c>
      <c r="D101" s="172" t="s">
        <v>457</v>
      </c>
      <c r="E101" s="61" t="s">
        <v>458</v>
      </c>
      <c r="F101" s="61" t="s">
        <v>456</v>
      </c>
      <c r="G101" s="61" t="s">
        <v>186</v>
      </c>
      <c r="H101" s="61" t="s">
        <v>187</v>
      </c>
      <c r="I101" s="61" t="s">
        <v>188</v>
      </c>
      <c r="J101" s="48">
        <v>1</v>
      </c>
      <c r="K101" s="62"/>
    </row>
    <row r="102" spans="1:11" ht="24.75" customHeight="1" thickBot="1" x14ac:dyDescent="0.3">
      <c r="A102" s="30">
        <v>95</v>
      </c>
      <c r="B102" s="60" t="s">
        <v>438</v>
      </c>
      <c r="C102" s="61" t="s">
        <v>484</v>
      </c>
      <c r="D102" s="172" t="s">
        <v>459</v>
      </c>
      <c r="E102" s="61" t="s">
        <v>460</v>
      </c>
      <c r="F102" s="61" t="s">
        <v>456</v>
      </c>
      <c r="G102" s="61" t="s">
        <v>186</v>
      </c>
      <c r="H102" s="61" t="s">
        <v>187</v>
      </c>
      <c r="I102" s="61" t="s">
        <v>188</v>
      </c>
      <c r="J102" s="48">
        <v>1</v>
      </c>
      <c r="K102" s="62"/>
    </row>
    <row r="103" spans="1:11" ht="24.75" customHeight="1" thickBot="1" x14ac:dyDescent="0.3">
      <c r="A103" s="30">
        <v>96</v>
      </c>
      <c r="B103" s="60" t="s">
        <v>439</v>
      </c>
      <c r="C103" s="61" t="s">
        <v>484</v>
      </c>
      <c r="D103" s="172" t="s">
        <v>461</v>
      </c>
      <c r="E103" s="61" t="s">
        <v>462</v>
      </c>
      <c r="F103" s="61" t="s">
        <v>456</v>
      </c>
      <c r="G103" s="61" t="s">
        <v>186</v>
      </c>
      <c r="H103" s="61" t="s">
        <v>187</v>
      </c>
      <c r="I103" s="61" t="s">
        <v>188</v>
      </c>
      <c r="J103" s="48">
        <v>1</v>
      </c>
      <c r="K103" s="62"/>
    </row>
    <row r="104" spans="1:11" ht="24.75" customHeight="1" thickBot="1" x14ac:dyDescent="0.3">
      <c r="A104" s="30">
        <v>97</v>
      </c>
      <c r="B104" s="60" t="s">
        <v>440</v>
      </c>
      <c r="C104" s="61" t="s">
        <v>484</v>
      </c>
      <c r="D104" s="172" t="s">
        <v>463</v>
      </c>
      <c r="E104" s="61" t="s">
        <v>464</v>
      </c>
      <c r="F104" s="61" t="s">
        <v>456</v>
      </c>
      <c r="G104" s="61" t="s">
        <v>186</v>
      </c>
      <c r="H104" s="61" t="s">
        <v>187</v>
      </c>
      <c r="I104" s="61" t="s">
        <v>188</v>
      </c>
      <c r="J104" s="48">
        <v>1</v>
      </c>
      <c r="K104" s="62"/>
    </row>
    <row r="105" spans="1:11" ht="24.75" customHeight="1" thickBot="1" x14ac:dyDescent="0.3">
      <c r="A105" s="30">
        <v>98</v>
      </c>
      <c r="B105" s="60" t="s">
        <v>441</v>
      </c>
      <c r="C105" s="61" t="s">
        <v>484</v>
      </c>
      <c r="D105" s="172" t="s">
        <v>465</v>
      </c>
      <c r="E105" s="61" t="s">
        <v>466</v>
      </c>
      <c r="F105" s="61" t="s">
        <v>456</v>
      </c>
      <c r="G105" s="61" t="s">
        <v>186</v>
      </c>
      <c r="H105" s="61" t="s">
        <v>187</v>
      </c>
      <c r="I105" s="61" t="s">
        <v>188</v>
      </c>
      <c r="J105" s="48">
        <v>1</v>
      </c>
      <c r="K105" s="62"/>
    </row>
    <row r="106" spans="1:11" ht="24.75" customHeight="1" thickBot="1" x14ac:dyDescent="0.3">
      <c r="A106" s="30">
        <v>99</v>
      </c>
      <c r="B106" s="60" t="s">
        <v>442</v>
      </c>
      <c r="C106" s="61" t="s">
        <v>484</v>
      </c>
      <c r="D106" s="172">
        <v>980321065865</v>
      </c>
      <c r="E106" s="61" t="s">
        <v>467</v>
      </c>
      <c r="F106" s="61" t="s">
        <v>456</v>
      </c>
      <c r="G106" s="61" t="s">
        <v>186</v>
      </c>
      <c r="H106" s="61" t="s">
        <v>187</v>
      </c>
      <c r="I106" s="61" t="s">
        <v>188</v>
      </c>
      <c r="J106" s="48">
        <v>1</v>
      </c>
      <c r="K106" s="62"/>
    </row>
    <row r="107" spans="1:11" ht="24.75" customHeight="1" thickBot="1" x14ac:dyDescent="0.3">
      <c r="A107" s="30">
        <v>100</v>
      </c>
      <c r="B107" s="60" t="s">
        <v>443</v>
      </c>
      <c r="C107" s="61" t="s">
        <v>484</v>
      </c>
      <c r="D107" s="172">
        <v>981125106003</v>
      </c>
      <c r="E107" s="61" t="s">
        <v>468</v>
      </c>
      <c r="F107" s="61" t="s">
        <v>456</v>
      </c>
      <c r="G107" s="61" t="s">
        <v>186</v>
      </c>
      <c r="H107" s="61" t="s">
        <v>187</v>
      </c>
      <c r="I107" s="61" t="s">
        <v>188</v>
      </c>
      <c r="J107" s="48">
        <v>1</v>
      </c>
      <c r="K107" s="62"/>
    </row>
    <row r="108" spans="1:11" ht="24.75" customHeight="1" thickBot="1" x14ac:dyDescent="0.3">
      <c r="A108" s="30">
        <v>101</v>
      </c>
      <c r="B108" s="60" t="s">
        <v>444</v>
      </c>
      <c r="C108" s="61" t="s">
        <v>484</v>
      </c>
      <c r="D108" s="172">
        <v>981203065199</v>
      </c>
      <c r="E108" s="61" t="s">
        <v>469</v>
      </c>
      <c r="F108" s="61" t="s">
        <v>456</v>
      </c>
      <c r="G108" s="61" t="s">
        <v>186</v>
      </c>
      <c r="H108" s="61" t="s">
        <v>187</v>
      </c>
      <c r="I108" s="61" t="s">
        <v>188</v>
      </c>
      <c r="J108" s="48">
        <v>1</v>
      </c>
      <c r="K108" s="62"/>
    </row>
    <row r="109" spans="1:11" ht="24.75" customHeight="1" thickBot="1" x14ac:dyDescent="0.3">
      <c r="A109" s="30">
        <v>102</v>
      </c>
      <c r="B109" s="60" t="s">
        <v>445</v>
      </c>
      <c r="C109" s="61" t="s">
        <v>484</v>
      </c>
      <c r="D109" s="172">
        <v>980915065627</v>
      </c>
      <c r="E109" s="61" t="s">
        <v>470</v>
      </c>
      <c r="F109" s="61" t="s">
        <v>456</v>
      </c>
      <c r="G109" s="61" t="s">
        <v>186</v>
      </c>
      <c r="H109" s="61" t="s">
        <v>187</v>
      </c>
      <c r="I109" s="61" t="s">
        <v>188</v>
      </c>
      <c r="J109" s="48">
        <v>1</v>
      </c>
      <c r="K109" s="62"/>
    </row>
    <row r="110" spans="1:11" ht="24.75" customHeight="1" thickBot="1" x14ac:dyDescent="0.3">
      <c r="A110" s="30">
        <v>103</v>
      </c>
      <c r="B110" s="60" t="s">
        <v>446</v>
      </c>
      <c r="C110" s="61" t="s">
        <v>484</v>
      </c>
      <c r="D110" s="172" t="s">
        <v>471</v>
      </c>
      <c r="E110" s="61" t="s">
        <v>472</v>
      </c>
      <c r="F110" s="61" t="s">
        <v>456</v>
      </c>
      <c r="G110" s="61" t="s">
        <v>186</v>
      </c>
      <c r="H110" s="61" t="s">
        <v>187</v>
      </c>
      <c r="I110" s="61" t="s">
        <v>188</v>
      </c>
      <c r="J110" s="48">
        <v>1</v>
      </c>
      <c r="K110" s="62"/>
    </row>
    <row r="111" spans="1:11" ht="24.75" customHeight="1" thickBot="1" x14ac:dyDescent="0.3">
      <c r="A111" s="30">
        <v>104</v>
      </c>
      <c r="B111" s="60" t="s">
        <v>447</v>
      </c>
      <c r="C111" s="61" t="s">
        <v>484</v>
      </c>
      <c r="D111" s="172" t="s">
        <v>473</v>
      </c>
      <c r="E111" s="61" t="s">
        <v>474</v>
      </c>
      <c r="F111" s="61" t="s">
        <v>456</v>
      </c>
      <c r="G111" s="61" t="s">
        <v>186</v>
      </c>
      <c r="H111" s="61" t="s">
        <v>187</v>
      </c>
      <c r="I111" s="61" t="s">
        <v>188</v>
      </c>
      <c r="J111" s="48">
        <v>1</v>
      </c>
      <c r="K111" s="62"/>
    </row>
    <row r="112" spans="1:11" ht="24.75" customHeight="1" thickBot="1" x14ac:dyDescent="0.3">
      <c r="A112" s="30">
        <v>105</v>
      </c>
      <c r="B112" s="60" t="s">
        <v>448</v>
      </c>
      <c r="C112" s="61" t="s">
        <v>484</v>
      </c>
      <c r="D112" s="172">
        <v>981001065123</v>
      </c>
      <c r="E112" s="61" t="s">
        <v>475</v>
      </c>
      <c r="F112" s="61" t="s">
        <v>456</v>
      </c>
      <c r="G112" s="61" t="s">
        <v>186</v>
      </c>
      <c r="H112" s="61" t="s">
        <v>187</v>
      </c>
      <c r="I112" s="61" t="s">
        <v>188</v>
      </c>
      <c r="J112" s="48">
        <v>1</v>
      </c>
      <c r="K112" s="62"/>
    </row>
    <row r="113" spans="1:11" ht="24.75" customHeight="1" thickBot="1" x14ac:dyDescent="0.3">
      <c r="A113" s="30">
        <v>106</v>
      </c>
      <c r="B113" s="60" t="s">
        <v>449</v>
      </c>
      <c r="C113" s="61" t="s">
        <v>484</v>
      </c>
      <c r="D113" s="172" t="s">
        <v>476</v>
      </c>
      <c r="E113" s="61" t="s">
        <v>477</v>
      </c>
      <c r="F113" s="61" t="s">
        <v>456</v>
      </c>
      <c r="G113" s="61" t="s">
        <v>186</v>
      </c>
      <c r="H113" s="61" t="s">
        <v>187</v>
      </c>
      <c r="I113" s="61" t="s">
        <v>188</v>
      </c>
      <c r="J113" s="48">
        <v>1</v>
      </c>
      <c r="K113" s="62"/>
    </row>
    <row r="114" spans="1:11" ht="24.75" customHeight="1" thickBot="1" x14ac:dyDescent="0.3">
      <c r="A114" s="30">
        <v>107</v>
      </c>
      <c r="B114" s="60" t="s">
        <v>450</v>
      </c>
      <c r="C114" s="61" t="s">
        <v>484</v>
      </c>
      <c r="D114" s="172">
        <v>980718036595</v>
      </c>
      <c r="E114" s="61" t="s">
        <v>478</v>
      </c>
      <c r="F114" s="61" t="s">
        <v>456</v>
      </c>
      <c r="G114" s="61" t="s">
        <v>186</v>
      </c>
      <c r="H114" s="61" t="s">
        <v>187</v>
      </c>
      <c r="I114" s="61" t="s">
        <v>188</v>
      </c>
      <c r="J114" s="48">
        <v>1</v>
      </c>
      <c r="K114" s="62"/>
    </row>
    <row r="115" spans="1:11" ht="24.75" customHeight="1" thickBot="1" x14ac:dyDescent="0.3">
      <c r="A115" s="30">
        <v>108</v>
      </c>
      <c r="B115" s="60" t="s">
        <v>451</v>
      </c>
      <c r="C115" s="61" t="s">
        <v>484</v>
      </c>
      <c r="D115" s="173" t="s">
        <v>479</v>
      </c>
      <c r="E115" s="61" t="s">
        <v>480</v>
      </c>
      <c r="F115" s="61" t="s">
        <v>456</v>
      </c>
      <c r="G115" s="61" t="s">
        <v>186</v>
      </c>
      <c r="H115" s="61" t="s">
        <v>187</v>
      </c>
      <c r="I115" s="61" t="s">
        <v>188</v>
      </c>
      <c r="J115" s="48">
        <v>1</v>
      </c>
      <c r="K115" s="62"/>
    </row>
    <row r="116" spans="1:11" ht="24.75" customHeight="1" thickBot="1" x14ac:dyDescent="0.3">
      <c r="A116" s="30">
        <v>109</v>
      </c>
      <c r="B116" s="60" t="s">
        <v>452</v>
      </c>
      <c r="C116" s="61" t="s">
        <v>484</v>
      </c>
      <c r="D116" s="173" t="s">
        <v>481</v>
      </c>
      <c r="E116" s="61" t="s">
        <v>482</v>
      </c>
      <c r="F116" s="61" t="s">
        <v>456</v>
      </c>
      <c r="G116" s="61" t="s">
        <v>186</v>
      </c>
      <c r="H116" s="61" t="s">
        <v>187</v>
      </c>
      <c r="I116" s="61" t="s">
        <v>188</v>
      </c>
      <c r="J116" s="48">
        <v>1</v>
      </c>
      <c r="K116" s="62"/>
    </row>
    <row r="117" spans="1:11" ht="24.75" customHeight="1" thickBot="1" x14ac:dyDescent="0.3">
      <c r="A117" s="30">
        <v>110</v>
      </c>
      <c r="B117" s="60" t="s">
        <v>453</v>
      </c>
      <c r="C117" s="61" t="s">
        <v>484</v>
      </c>
      <c r="D117" s="173">
        <v>980303065677</v>
      </c>
      <c r="E117" s="61" t="s">
        <v>483</v>
      </c>
      <c r="F117" s="61" t="s">
        <v>456</v>
      </c>
      <c r="G117" s="61" t="s">
        <v>186</v>
      </c>
      <c r="H117" s="61" t="s">
        <v>187</v>
      </c>
      <c r="I117" s="61" t="s">
        <v>188</v>
      </c>
      <c r="J117" s="48">
        <v>1</v>
      </c>
      <c r="K117" s="62"/>
    </row>
    <row r="118" spans="1:11" ht="24.75" customHeight="1" thickBot="1" x14ac:dyDescent="0.3">
      <c r="A118" s="30">
        <v>111</v>
      </c>
      <c r="B118" s="60" t="s">
        <v>485</v>
      </c>
      <c r="C118" s="61" t="s">
        <v>484</v>
      </c>
      <c r="D118" s="174" t="s">
        <v>492</v>
      </c>
      <c r="E118" s="61" t="s">
        <v>493</v>
      </c>
      <c r="F118" s="61" t="s">
        <v>456</v>
      </c>
      <c r="G118" s="61" t="s">
        <v>186</v>
      </c>
      <c r="H118" s="61" t="s">
        <v>187</v>
      </c>
      <c r="I118" s="61" t="s">
        <v>188</v>
      </c>
      <c r="J118" s="48">
        <v>1</v>
      </c>
      <c r="K118" s="62"/>
    </row>
    <row r="119" spans="1:11" ht="24.75" customHeight="1" thickBot="1" x14ac:dyDescent="0.3">
      <c r="A119" s="30">
        <v>112</v>
      </c>
      <c r="B119" s="60" t="s">
        <v>486</v>
      </c>
      <c r="C119" s="61" t="s">
        <v>484</v>
      </c>
      <c r="D119" s="174">
        <v>980729145201</v>
      </c>
      <c r="E119" s="61" t="s">
        <v>494</v>
      </c>
      <c r="F119" s="61" t="s">
        <v>456</v>
      </c>
      <c r="G119" s="61" t="s">
        <v>186</v>
      </c>
      <c r="H119" s="61" t="s">
        <v>187</v>
      </c>
      <c r="I119" s="61" t="s">
        <v>188</v>
      </c>
      <c r="J119" s="48">
        <v>1</v>
      </c>
      <c r="K119" s="62"/>
    </row>
    <row r="120" spans="1:11" ht="24.75" customHeight="1" thickBot="1" x14ac:dyDescent="0.3">
      <c r="A120" s="30">
        <v>113</v>
      </c>
      <c r="B120" s="60" t="s">
        <v>487</v>
      </c>
      <c r="C120" s="61" t="s">
        <v>484</v>
      </c>
      <c r="D120" s="172">
        <v>980717065837</v>
      </c>
      <c r="E120" s="61" t="s">
        <v>495</v>
      </c>
      <c r="F120" s="61" t="s">
        <v>456</v>
      </c>
      <c r="G120" s="61" t="s">
        <v>186</v>
      </c>
      <c r="H120" s="61" t="s">
        <v>187</v>
      </c>
      <c r="I120" s="61" t="s">
        <v>188</v>
      </c>
      <c r="J120" s="48">
        <v>1</v>
      </c>
      <c r="K120" s="62"/>
    </row>
    <row r="121" spans="1:11" ht="24.75" customHeight="1" thickBot="1" x14ac:dyDescent="0.3">
      <c r="A121" s="30">
        <v>114</v>
      </c>
      <c r="B121" s="60" t="s">
        <v>488</v>
      </c>
      <c r="C121" s="61" t="s">
        <v>484</v>
      </c>
      <c r="D121" s="174">
        <v>980104065519</v>
      </c>
      <c r="E121" s="61" t="s">
        <v>496</v>
      </c>
      <c r="F121" s="61" t="s">
        <v>456</v>
      </c>
      <c r="G121" s="61" t="s">
        <v>186</v>
      </c>
      <c r="H121" s="61" t="s">
        <v>187</v>
      </c>
      <c r="I121" s="61" t="s">
        <v>188</v>
      </c>
      <c r="J121" s="48">
        <v>1</v>
      </c>
      <c r="K121" s="62"/>
    </row>
    <row r="122" spans="1:11" ht="24.75" customHeight="1" thickBot="1" x14ac:dyDescent="0.3">
      <c r="A122" s="30">
        <v>115</v>
      </c>
      <c r="B122" s="60" t="s">
        <v>489</v>
      </c>
      <c r="C122" s="61" t="s">
        <v>484</v>
      </c>
      <c r="D122" s="174">
        <v>980821145503</v>
      </c>
      <c r="E122" s="61" t="s">
        <v>497</v>
      </c>
      <c r="F122" s="61" t="s">
        <v>456</v>
      </c>
      <c r="G122" s="61" t="s">
        <v>186</v>
      </c>
      <c r="H122" s="61" t="s">
        <v>187</v>
      </c>
      <c r="I122" s="61" t="s">
        <v>188</v>
      </c>
      <c r="J122" s="48">
        <v>1</v>
      </c>
      <c r="K122" s="62"/>
    </row>
    <row r="123" spans="1:11" ht="24.75" customHeight="1" thickBot="1" x14ac:dyDescent="0.3">
      <c r="A123" s="30">
        <v>116</v>
      </c>
      <c r="B123" s="60" t="s">
        <v>490</v>
      </c>
      <c r="C123" s="61" t="s">
        <v>484</v>
      </c>
      <c r="D123" s="172">
        <v>970523065135</v>
      </c>
      <c r="E123" s="61" t="s">
        <v>498</v>
      </c>
      <c r="F123" s="61" t="s">
        <v>456</v>
      </c>
      <c r="G123" s="61" t="s">
        <v>186</v>
      </c>
      <c r="H123" s="61" t="s">
        <v>187</v>
      </c>
      <c r="I123" s="61" t="s">
        <v>188</v>
      </c>
      <c r="J123" s="48">
        <v>1</v>
      </c>
      <c r="K123" s="62"/>
    </row>
    <row r="124" spans="1:11" ht="24.75" customHeight="1" thickBot="1" x14ac:dyDescent="0.3">
      <c r="A124" s="30">
        <v>117</v>
      </c>
      <c r="B124" s="60" t="s">
        <v>491</v>
      </c>
      <c r="C124" s="61" t="s">
        <v>484</v>
      </c>
      <c r="D124" s="172">
        <v>970523065135</v>
      </c>
      <c r="E124" s="61" t="s">
        <v>499</v>
      </c>
      <c r="F124" s="61" t="s">
        <v>456</v>
      </c>
      <c r="G124" s="61" t="s">
        <v>186</v>
      </c>
      <c r="H124" s="61" t="s">
        <v>187</v>
      </c>
      <c r="I124" s="61" t="s">
        <v>188</v>
      </c>
      <c r="J124" s="48">
        <v>1</v>
      </c>
      <c r="K124" s="62"/>
    </row>
    <row r="125" spans="1:11" ht="24.75" customHeight="1" x14ac:dyDescent="0.25">
      <c r="A125" s="30">
        <v>118</v>
      </c>
      <c r="B125" s="60" t="s">
        <v>500</v>
      </c>
      <c r="C125" s="61" t="s">
        <v>543</v>
      </c>
      <c r="D125" s="61" t="s">
        <v>514</v>
      </c>
      <c r="E125" s="61" t="s">
        <v>515</v>
      </c>
      <c r="F125" s="61" t="s">
        <v>516</v>
      </c>
      <c r="G125" s="61" t="s">
        <v>216</v>
      </c>
      <c r="H125" s="61" t="s">
        <v>187</v>
      </c>
      <c r="I125" s="61" t="s">
        <v>188</v>
      </c>
      <c r="J125" s="48">
        <v>1</v>
      </c>
      <c r="K125" s="62"/>
    </row>
    <row r="126" spans="1:11" ht="24.75" customHeight="1" x14ac:dyDescent="0.25">
      <c r="A126" s="30">
        <v>119</v>
      </c>
      <c r="B126" s="60" t="s">
        <v>501</v>
      </c>
      <c r="C126" s="61" t="s">
        <v>543</v>
      </c>
      <c r="D126" s="61" t="s">
        <v>517</v>
      </c>
      <c r="E126" s="61" t="s">
        <v>518</v>
      </c>
      <c r="F126" s="61" t="s">
        <v>516</v>
      </c>
      <c r="G126" s="61" t="s">
        <v>216</v>
      </c>
      <c r="H126" s="61" t="s">
        <v>187</v>
      </c>
      <c r="I126" s="61" t="s">
        <v>188</v>
      </c>
      <c r="J126" s="48">
        <v>1</v>
      </c>
      <c r="K126" s="62"/>
    </row>
    <row r="127" spans="1:11" ht="24.75" customHeight="1" x14ac:dyDescent="0.25">
      <c r="A127" s="30">
        <v>120</v>
      </c>
      <c r="B127" s="60" t="s">
        <v>502</v>
      </c>
      <c r="C127" s="61" t="s">
        <v>543</v>
      </c>
      <c r="D127" s="61" t="s">
        <v>519</v>
      </c>
      <c r="E127" s="61" t="s">
        <v>520</v>
      </c>
      <c r="F127" s="61" t="s">
        <v>516</v>
      </c>
      <c r="G127" s="61" t="s">
        <v>216</v>
      </c>
      <c r="H127" s="61" t="s">
        <v>187</v>
      </c>
      <c r="I127" s="61" t="s">
        <v>188</v>
      </c>
      <c r="J127" s="48">
        <v>1</v>
      </c>
      <c r="K127" s="62"/>
    </row>
    <row r="128" spans="1:11" ht="24.75" customHeight="1" x14ac:dyDescent="0.25">
      <c r="A128" s="30">
        <v>121</v>
      </c>
      <c r="B128" s="60" t="s">
        <v>503</v>
      </c>
      <c r="C128" s="61" t="s">
        <v>543</v>
      </c>
      <c r="D128" s="61" t="s">
        <v>521</v>
      </c>
      <c r="E128" s="61" t="s">
        <v>522</v>
      </c>
      <c r="F128" s="61" t="s">
        <v>516</v>
      </c>
      <c r="G128" s="61" t="s">
        <v>216</v>
      </c>
      <c r="H128" s="61" t="s">
        <v>187</v>
      </c>
      <c r="I128" s="61" t="s">
        <v>188</v>
      </c>
      <c r="J128" s="48">
        <v>1</v>
      </c>
      <c r="K128" s="62"/>
    </row>
    <row r="129" spans="1:11" ht="24.75" customHeight="1" x14ac:dyDescent="0.25">
      <c r="A129" s="30">
        <v>122</v>
      </c>
      <c r="B129" s="60" t="s">
        <v>504</v>
      </c>
      <c r="C129" s="61" t="s">
        <v>543</v>
      </c>
      <c r="D129" s="61" t="s">
        <v>523</v>
      </c>
      <c r="E129" s="61" t="s">
        <v>524</v>
      </c>
      <c r="F129" s="61" t="s">
        <v>516</v>
      </c>
      <c r="G129" s="61" t="s">
        <v>186</v>
      </c>
      <c r="H129" s="61" t="s">
        <v>187</v>
      </c>
      <c r="I129" s="61" t="s">
        <v>188</v>
      </c>
      <c r="J129" s="48">
        <v>1</v>
      </c>
      <c r="K129" s="62"/>
    </row>
    <row r="130" spans="1:11" ht="24.75" customHeight="1" x14ac:dyDescent="0.25">
      <c r="A130" s="30">
        <v>123</v>
      </c>
      <c r="B130" s="60" t="s">
        <v>505</v>
      </c>
      <c r="C130" s="61" t="s">
        <v>543</v>
      </c>
      <c r="D130" s="61" t="s">
        <v>525</v>
      </c>
      <c r="E130" s="61" t="s">
        <v>526</v>
      </c>
      <c r="F130" s="61" t="s">
        <v>516</v>
      </c>
      <c r="G130" s="61" t="s">
        <v>186</v>
      </c>
      <c r="H130" s="61" t="s">
        <v>187</v>
      </c>
      <c r="I130" s="61" t="s">
        <v>188</v>
      </c>
      <c r="J130" s="48">
        <v>1</v>
      </c>
      <c r="K130" s="62"/>
    </row>
    <row r="131" spans="1:11" ht="24.75" customHeight="1" x14ac:dyDescent="0.25">
      <c r="A131" s="30">
        <v>124</v>
      </c>
      <c r="B131" s="60" t="s">
        <v>506</v>
      </c>
      <c r="C131" s="61" t="s">
        <v>543</v>
      </c>
      <c r="D131" s="61" t="s">
        <v>527</v>
      </c>
      <c r="E131" s="61" t="s">
        <v>528</v>
      </c>
      <c r="F131" s="61" t="s">
        <v>516</v>
      </c>
      <c r="G131" s="61" t="s">
        <v>186</v>
      </c>
      <c r="H131" s="61" t="s">
        <v>187</v>
      </c>
      <c r="I131" s="61" t="s">
        <v>188</v>
      </c>
      <c r="J131" s="48">
        <v>1</v>
      </c>
      <c r="K131" s="62"/>
    </row>
    <row r="132" spans="1:11" ht="24.75" customHeight="1" x14ac:dyDescent="0.25">
      <c r="A132" s="30">
        <v>125</v>
      </c>
      <c r="B132" s="60" t="s">
        <v>507</v>
      </c>
      <c r="C132" s="61" t="s">
        <v>543</v>
      </c>
      <c r="D132" s="61" t="s">
        <v>529</v>
      </c>
      <c r="E132" s="61" t="s">
        <v>530</v>
      </c>
      <c r="F132" s="61" t="s">
        <v>516</v>
      </c>
      <c r="G132" s="61" t="s">
        <v>186</v>
      </c>
      <c r="H132" s="61" t="s">
        <v>187</v>
      </c>
      <c r="I132" s="61" t="s">
        <v>188</v>
      </c>
      <c r="J132" s="48">
        <v>1</v>
      </c>
      <c r="K132" s="62"/>
    </row>
    <row r="133" spans="1:11" ht="24.75" customHeight="1" x14ac:dyDescent="0.25">
      <c r="A133" s="30">
        <v>126</v>
      </c>
      <c r="B133" s="60" t="s">
        <v>508</v>
      </c>
      <c r="C133" s="61" t="s">
        <v>543</v>
      </c>
      <c r="D133" s="61" t="s">
        <v>531</v>
      </c>
      <c r="E133" s="61" t="s">
        <v>532</v>
      </c>
      <c r="F133" s="61" t="s">
        <v>516</v>
      </c>
      <c r="G133" s="61" t="s">
        <v>216</v>
      </c>
      <c r="H133" s="61" t="s">
        <v>187</v>
      </c>
      <c r="I133" s="61" t="s">
        <v>188</v>
      </c>
      <c r="J133" s="48">
        <v>1</v>
      </c>
      <c r="K133" s="62"/>
    </row>
    <row r="134" spans="1:11" ht="24.75" customHeight="1" x14ac:dyDescent="0.25">
      <c r="A134" s="30">
        <v>127</v>
      </c>
      <c r="B134" s="60" t="s">
        <v>509</v>
      </c>
      <c r="C134" s="61" t="s">
        <v>543</v>
      </c>
      <c r="D134" s="61" t="s">
        <v>533</v>
      </c>
      <c r="E134" s="61" t="s">
        <v>534</v>
      </c>
      <c r="F134" s="61" t="s">
        <v>516</v>
      </c>
      <c r="G134" s="61" t="s">
        <v>216</v>
      </c>
      <c r="H134" s="61" t="s">
        <v>187</v>
      </c>
      <c r="I134" s="61" t="s">
        <v>188</v>
      </c>
      <c r="J134" s="48">
        <v>1</v>
      </c>
      <c r="K134" s="62"/>
    </row>
    <row r="135" spans="1:11" ht="24.75" customHeight="1" x14ac:dyDescent="0.25">
      <c r="A135" s="30">
        <v>128</v>
      </c>
      <c r="B135" s="60" t="s">
        <v>510</v>
      </c>
      <c r="C135" s="61" t="s">
        <v>543</v>
      </c>
      <c r="D135" s="61" t="s">
        <v>535</v>
      </c>
      <c r="E135" s="61" t="s">
        <v>536</v>
      </c>
      <c r="F135" s="61" t="s">
        <v>516</v>
      </c>
      <c r="G135" s="61" t="s">
        <v>216</v>
      </c>
      <c r="H135" s="61" t="s">
        <v>187</v>
      </c>
      <c r="I135" s="61" t="s">
        <v>188</v>
      </c>
      <c r="J135" s="48">
        <v>1</v>
      </c>
      <c r="K135" s="62"/>
    </row>
    <row r="136" spans="1:11" ht="24.75" customHeight="1" x14ac:dyDescent="0.25">
      <c r="A136" s="30">
        <v>129</v>
      </c>
      <c r="B136" s="60" t="s">
        <v>511</v>
      </c>
      <c r="C136" s="61" t="s">
        <v>543</v>
      </c>
      <c r="D136" s="61" t="s">
        <v>537</v>
      </c>
      <c r="E136" s="61" t="s">
        <v>538</v>
      </c>
      <c r="F136" s="61" t="s">
        <v>516</v>
      </c>
      <c r="G136" s="61" t="s">
        <v>186</v>
      </c>
      <c r="H136" s="61" t="s">
        <v>187</v>
      </c>
      <c r="I136" s="61" t="s">
        <v>188</v>
      </c>
      <c r="J136" s="48">
        <v>1</v>
      </c>
      <c r="K136" s="62"/>
    </row>
    <row r="137" spans="1:11" ht="24.75" customHeight="1" x14ac:dyDescent="0.25">
      <c r="A137" s="30">
        <v>130</v>
      </c>
      <c r="B137" s="60" t="s">
        <v>512</v>
      </c>
      <c r="C137" s="61" t="s">
        <v>543</v>
      </c>
      <c r="D137" s="61" t="s">
        <v>539</v>
      </c>
      <c r="E137" s="61" t="s">
        <v>540</v>
      </c>
      <c r="F137" s="61" t="s">
        <v>516</v>
      </c>
      <c r="G137" s="61" t="s">
        <v>216</v>
      </c>
      <c r="H137" s="61" t="s">
        <v>187</v>
      </c>
      <c r="I137" s="61" t="s">
        <v>188</v>
      </c>
      <c r="J137" s="48">
        <v>1</v>
      </c>
      <c r="K137" s="62"/>
    </row>
    <row r="138" spans="1:11" ht="24.75" customHeight="1" x14ac:dyDescent="0.25">
      <c r="A138" s="30">
        <v>131</v>
      </c>
      <c r="B138" s="60" t="s">
        <v>513</v>
      </c>
      <c r="C138" s="61" t="s">
        <v>543</v>
      </c>
      <c r="D138" s="61" t="s">
        <v>541</v>
      </c>
      <c r="E138" s="61" t="s">
        <v>542</v>
      </c>
      <c r="F138" s="61" t="s">
        <v>516</v>
      </c>
      <c r="G138" s="61" t="s">
        <v>216</v>
      </c>
      <c r="H138" s="61" t="s">
        <v>187</v>
      </c>
      <c r="I138" s="61" t="s">
        <v>188</v>
      </c>
      <c r="J138" s="48">
        <v>1</v>
      </c>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84" t="str">
        <f>IF(NAMAKUR="","",NAMAKUR)</f>
        <v/>
      </c>
      <c r="D2" s="185"/>
      <c r="E2" s="185"/>
      <c r="F2" s="185"/>
      <c r="G2" s="185"/>
      <c r="H2" s="186"/>
    </row>
    <row r="3" spans="1:21" ht="5.0999999999999996" customHeight="1" thickBot="1" x14ac:dyDescent="0.3">
      <c r="A3" s="40"/>
      <c r="B3" s="40"/>
      <c r="C3" s="40"/>
      <c r="D3" s="40"/>
      <c r="E3" s="40"/>
      <c r="F3" s="37"/>
      <c r="G3" s="37"/>
      <c r="H3" s="37"/>
    </row>
    <row r="4" spans="1:21" ht="24.75" customHeight="1" thickBot="1" x14ac:dyDescent="0.3">
      <c r="A4" s="40" t="s">
        <v>50</v>
      </c>
      <c r="B4" s="40"/>
      <c r="C4" s="187" t="str">
        <f>IF(OR(Main!I3="",Main!L3=""),"",CONCATENATE("S",SEM," / ",TAHUN))</f>
        <v/>
      </c>
      <c r="D4" s="188"/>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AKMAL DANIAL BIN KAMAL IZAT</v>
      </c>
      <c r="C8" s="32" t="str">
        <f>IF(FIN!C8="","",FIN!C8)</f>
        <v>4ETE</v>
      </c>
      <c r="D8" s="32" t="str">
        <f>IF(FIN!E8="","",FIN!E8)</f>
        <v>K591CETE001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MOHAMAD AMIRUL AKBAR BIN OSMAN ALI</v>
      </c>
      <c r="C9" s="25" t="str">
        <f>IF(FIN!C9="","",FIN!C9)</f>
        <v>4ETE</v>
      </c>
      <c r="D9" s="25" t="str">
        <f>IF(FIN!E9="","",FIN!E9)</f>
        <v>K591CETE003</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MOHAMAD IRHAM BIN AZMAN</v>
      </c>
      <c r="C10" s="25" t="str">
        <f>IF(FIN!C10="","",FIN!C10)</f>
        <v>4ETE</v>
      </c>
      <c r="D10" s="25" t="str">
        <f>IF(FIN!E10="","",FIN!E10)</f>
        <v>K591CETE004</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MOHAMAD KAMAL BIN ISMAIL</v>
      </c>
      <c r="C11" s="25" t="str">
        <f>IF(FIN!C11="","",FIN!C11)</f>
        <v>4ETE</v>
      </c>
      <c r="D11" s="25" t="str">
        <f>IF(FIN!E11="","",FIN!E11)</f>
        <v>K591CETE005</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MOHAMMAD FITRI BIN SAZLY</v>
      </c>
      <c r="C12" s="25" t="str">
        <f>IF(FIN!C12="","",FIN!C12)</f>
        <v>4ETE</v>
      </c>
      <c r="D12" s="25" t="str">
        <f>IF(FIN!E12="","",FIN!E12)</f>
        <v>K591CETE007</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MUHAMAD HAKIMIN BIN SUPARMIN</v>
      </c>
      <c r="C13" s="25" t="str">
        <f>IF(FIN!C13="","",FIN!C13)</f>
        <v>4ETE</v>
      </c>
      <c r="D13" s="25" t="str">
        <f>IF(FIN!E13="","",FIN!E13)</f>
        <v>K591CETE009</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MUHAMMAD AMINUDDIN BIN ROSLIZAN</v>
      </c>
      <c r="C14" s="25" t="str">
        <f>IF(FIN!C14="","",FIN!C14)</f>
        <v>4ETE</v>
      </c>
      <c r="D14" s="25" t="str">
        <f>IF(FIN!E14="","",FIN!E14)</f>
        <v>K591CETE010</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MUHAMMAD ASYIQ BIN KAMARUZAMAN</v>
      </c>
      <c r="C15" s="25" t="str">
        <f>IF(FIN!C15="","",FIN!C15)</f>
        <v>4ETE</v>
      </c>
      <c r="D15" s="25" t="str">
        <f>IF(FIN!E15="","",FIN!E15)</f>
        <v>K591CETE011</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MUHAMMAD FAIZULRULLAH BIN ZULKEFLI</v>
      </c>
      <c r="C16" s="25" t="str">
        <f>IF(FIN!C16="","",FIN!C16)</f>
        <v>4ETE</v>
      </c>
      <c r="D16" s="25" t="str">
        <f>IF(FIN!E16="","",FIN!E16)</f>
        <v>K591CETE012</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FAKHRULLAH BIN JAFFRI</v>
      </c>
      <c r="C17" s="25" t="str">
        <f>IF(FIN!C17="","",FIN!C17)</f>
        <v>4ETE</v>
      </c>
      <c r="D17" s="25" t="str">
        <f>IF(FIN!E17="","",FIN!E17)</f>
        <v>K591CETE013</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HAFIZUDDIN BIN SALEHUDDIN</v>
      </c>
      <c r="C18" s="25" t="str">
        <f>IF(FIN!C18="","",FIN!C18)</f>
        <v>4ETE</v>
      </c>
      <c r="D18" s="25" t="str">
        <f>IF(FIN!E18="","",FIN!E18)</f>
        <v>K591CETE014</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IKHWAN BIN ZULKIPLI</v>
      </c>
      <c r="C19" s="25" t="str">
        <f>IF(FIN!C19="","",FIN!C19)</f>
        <v>4ETE</v>
      </c>
      <c r="D19" s="25" t="str">
        <f>IF(FIN!E19="","",FIN!E19)</f>
        <v>K591CETE015</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SYAHIRAN IZZ BIN MAT NOH</v>
      </c>
      <c r="C20" s="25" t="str">
        <f>IF(FIN!C20="","",FIN!C20)</f>
        <v>4ETE</v>
      </c>
      <c r="D20" s="25" t="str">
        <f>IF(FIN!E20="","",FIN!E20)</f>
        <v>K591CETE016</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ZAKI BIN DAUD</v>
      </c>
      <c r="C21" s="25" t="str">
        <f>IF(FIN!C21="","",FIN!C21)</f>
        <v>4ETE</v>
      </c>
      <c r="D21" s="25" t="str">
        <f>IF(FIN!E21="","",FIN!E21)</f>
        <v>K591CETE017</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NUR ATHIRAH AUNI BINTI MOHAMED ARIF</v>
      </c>
      <c r="C22" s="25" t="str">
        <f>IF(FIN!C22="","",FIN!C22)</f>
        <v>4ETE</v>
      </c>
      <c r="D22" s="25" t="str">
        <f>IF(FIN!E22="","",FIN!E22)</f>
        <v>K591CETE019</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NUR AZRI HUSNINA BINTI SARMUJI</v>
      </c>
      <c r="C23" s="25" t="str">
        <f>IF(FIN!C23="","",FIN!C23)</f>
        <v>4ETE</v>
      </c>
      <c r="D23" s="25" t="str">
        <f>IF(FIN!E23="","",FIN!E23)</f>
        <v>K591CETE020</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NURUL AMIRA SYAFIQAH BINTI AZLI</v>
      </c>
      <c r="C24" s="25" t="str">
        <f>IF(FIN!C24="","",FIN!C24)</f>
        <v>4ETE</v>
      </c>
      <c r="D24" s="25" t="str">
        <f>IF(FIN!E24="","",FIN!E24)</f>
        <v>K591CETE021</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SHAIQAL SHA AQMAL BIN AZLAN SHAH</v>
      </c>
      <c r="C25" s="25" t="str">
        <f>IF(FIN!C25="","",FIN!C25)</f>
        <v>4ETE</v>
      </c>
      <c r="D25" s="25" t="str">
        <f>IF(FIN!E25="","",FIN!E25)</f>
        <v>K591CETE022</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TUAN MUHAMMAD AJWAD BIN TUAN MOHAMAD ZAIDI</v>
      </c>
      <c r="C26" s="25" t="str">
        <f>IF(FIN!C26="","",FIN!C26)</f>
        <v>4ETE</v>
      </c>
      <c r="D26" s="25" t="str">
        <f>IF(FIN!E26="","",FIN!E26)</f>
        <v>K591CETE024</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AFNAN AMIN BIN BAHARUDIN</v>
      </c>
      <c r="C27" s="25" t="str">
        <f>IF(FIN!C27="","",FIN!C27)</f>
        <v>4ETE</v>
      </c>
      <c r="D27" s="25" t="str">
        <f>IF(FIN!E27="","",FIN!E27)</f>
        <v>K621CETE012</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IKHMAL BIN AHMAD SAHARUDIN</v>
      </c>
      <c r="C28" s="25" t="str">
        <f>IF(FIN!C28="","",FIN!C28)</f>
        <v>4ETE</v>
      </c>
      <c r="D28" s="25" t="str">
        <f>IF(FIN!E28="","",FIN!E28)</f>
        <v>K621CETE007</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ABU SAID BIN AZMIN</v>
      </c>
      <c r="C29" s="25" t="str">
        <f>IF(FIN!C29="","",FIN!C29)</f>
        <v>4ETN</v>
      </c>
      <c r="D29" s="25" t="str">
        <f>IF(FIN!E29="","",FIN!E29)</f>
        <v>K591CETN002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FATHIN NAJIHAH BINTI MOHMAD NIZAM</v>
      </c>
      <c r="C30" s="25" t="str">
        <f>IF(FIN!C30="","",FIN!C30)</f>
        <v>4ETN</v>
      </c>
      <c r="D30" s="25" t="str">
        <f>IF(FIN!E30="","",FIN!E30)</f>
        <v>K591CETN003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MOHAMAD KHAIRUL SYAPIQ BIN RASIDI</v>
      </c>
      <c r="C31" s="25" t="str">
        <f>IF(FIN!C31="","",FIN!C31)</f>
        <v>4ETN</v>
      </c>
      <c r="D31" s="25" t="str">
        <f>IF(FIN!E31="","",FIN!E31)</f>
        <v>K591CETN004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MOHAMAD QAYYUM BIN ABDUL HALIM</v>
      </c>
      <c r="C32" s="25" t="str">
        <f>IF(FIN!C32="","",FIN!C32)</f>
        <v>4ETN</v>
      </c>
      <c r="D32" s="25" t="str">
        <f>IF(FIN!E32="","",FIN!E32)</f>
        <v>K591CETN005</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MOHAMAD SHAHNIZAM AZRUL BIN SHAHARIN</v>
      </c>
      <c r="C33" s="25" t="str">
        <f>IF(FIN!C33="","",FIN!C33)</f>
        <v>4ETN</v>
      </c>
      <c r="D33" s="25" t="str">
        <f>IF(FIN!E33="","",FIN!E33)</f>
        <v>K591CETN006</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MOHAMAD SUFI HAZIQ BIN TAJUDIN</v>
      </c>
      <c r="C34" s="25" t="str">
        <f>IF(FIN!C34="","",FIN!C34)</f>
        <v>4ETN</v>
      </c>
      <c r="D34" s="25" t="str">
        <f>IF(FIN!E34="","",FIN!E34)</f>
        <v>K591CETN007</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MUHAMAD AFZAN BIN  ISHAK</v>
      </c>
      <c r="C35" s="25" t="str">
        <f>IF(FIN!C35="","",FIN!C35)</f>
        <v>4ETN</v>
      </c>
      <c r="D35" s="25" t="str">
        <f>IF(FIN!E35="","",FIN!E35)</f>
        <v>K591CETN008</v>
      </c>
      <c r="E35" s="34">
        <f>IF(FIN!J35="","",FIN!J35)</f>
        <v>1</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MUHAMMAD AZMI BIN ADNAN</v>
      </c>
      <c r="C36" s="25" t="str">
        <f>IF(FIN!C36="","",FIN!C36)</f>
        <v>4ETN</v>
      </c>
      <c r="D36" s="25" t="str">
        <f>IF(FIN!E36="","",FIN!E36)</f>
        <v>K591CETN009</v>
      </c>
      <c r="E36" s="34">
        <f>IF(FIN!J36="","",FIN!J36)</f>
        <v>1</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MUHAMMAD IRFAN BIN ZAKIR</v>
      </c>
      <c r="C37" s="25" t="str">
        <f>IF(FIN!C37="","",FIN!C37)</f>
        <v>4ETN</v>
      </c>
      <c r="D37" s="25" t="str">
        <f>IF(FIN!E37="","",FIN!E37)</f>
        <v>K591CETN010</v>
      </c>
      <c r="E37" s="34">
        <f>IF(FIN!J37="","",FIN!J37)</f>
        <v>0</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NURUL ATIKAH BINTI ADNAN</v>
      </c>
      <c r="C38" s="25" t="str">
        <f>IF(FIN!C38="","",FIN!C38)</f>
        <v>4ETN</v>
      </c>
      <c r="D38" s="25" t="str">
        <f>IF(FIN!E38="","",FIN!E38)</f>
        <v>K591CETN011</v>
      </c>
      <c r="E38" s="34">
        <f>IF(FIN!J38="","",FIN!J38)</f>
        <v>1</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NURUL NAJIHAH WA'EYAH BINTI AJMAIN</v>
      </c>
      <c r="C39" s="25" t="str">
        <f>IF(FIN!C39="","",FIN!C39)</f>
        <v>4ETN</v>
      </c>
      <c r="D39" s="25" t="str">
        <f>IF(FIN!E39="","",FIN!E39)</f>
        <v>K591CETN012</v>
      </c>
      <c r="E39" s="34">
        <f>IF(FIN!J39="","",FIN!J39)</f>
        <v>1</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NURUL YUMNI BINTI ROSLI</v>
      </c>
      <c r="C40" s="25" t="str">
        <f>IF(FIN!C40="","",FIN!C40)</f>
        <v>4ETN</v>
      </c>
      <c r="D40" s="25" t="str">
        <f>IF(FIN!E40="","",FIN!E40)</f>
        <v>K591CETN013</v>
      </c>
      <c r="E40" s="34">
        <f>IF(FIN!J40="","",FIN!J40)</f>
        <v>1</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SITI NUR UMIRAH BINTI MOHD KAMARUDIN</v>
      </c>
      <c r="C41" s="25" t="str">
        <f>IF(FIN!C41="","",FIN!C41)</f>
        <v>4ETN</v>
      </c>
      <c r="D41" s="25" t="str">
        <f>IF(FIN!E41="","",FIN!E41)</f>
        <v>K591CETN014</v>
      </c>
      <c r="E41" s="34">
        <f>IF(FIN!J41="","",FIN!J41)</f>
        <v>1</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WAN MUHAMMAD AFIQ BIN WAN AZIR</v>
      </c>
      <c r="C42" s="25" t="str">
        <f>IF(FIN!C42="","",FIN!C42)</f>
        <v>4ETN</v>
      </c>
      <c r="D42" s="25" t="str">
        <f>IF(FIN!E42="","",FIN!E42)</f>
        <v>K591CETN015</v>
      </c>
      <c r="E42" s="34">
        <f>IF(FIN!J42="","",FIN!J42)</f>
        <v>1</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ABDUL AL HAFIZ BIN ABDUL HADI</v>
      </c>
      <c r="C43" s="25" t="str">
        <f>IF(FIN!C43="","",FIN!C43)</f>
        <v>4MPI</v>
      </c>
      <c r="D43" s="25" t="str">
        <f>IF(FIN!E43="","",FIN!E43)</f>
        <v>K591CMPI001</v>
      </c>
      <c r="E43" s="34">
        <f>IF(FIN!J43="","",FIN!J43)</f>
        <v>1</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AHMAD FAIQ BIN ZAMRI</v>
      </c>
      <c r="C44" s="25" t="str">
        <f>IF(FIN!C44="","",FIN!C44)</f>
        <v>4MPI</v>
      </c>
      <c r="D44" s="25" t="str">
        <f>IF(FIN!E44="","",FIN!E44)</f>
        <v>K591CMPI002</v>
      </c>
      <c r="E44" s="34">
        <f>IF(FIN!J44="","",FIN!J44)</f>
        <v>1</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AINAA ATHIRAH BINTI KASMIN</v>
      </c>
      <c r="C45" s="25" t="str">
        <f>IF(FIN!C45="","",FIN!C45)</f>
        <v>4MPI</v>
      </c>
      <c r="D45" s="25" t="str">
        <f>IF(FIN!E45="","",FIN!E45)</f>
        <v>K591CMPI003</v>
      </c>
      <c r="E45" s="34">
        <f>IF(FIN!J45="","",FIN!J45)</f>
        <v>1</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AIRIL FARHAN BIN SHAMSUL AZMAN</v>
      </c>
      <c r="C46" s="25" t="str">
        <f>IF(FIN!C46="","",FIN!C46)</f>
        <v>4MPI</v>
      </c>
      <c r="D46" s="25" t="str">
        <f>IF(FIN!E46="","",FIN!E46)</f>
        <v>K591CMPI004</v>
      </c>
      <c r="E46" s="34">
        <f>IF(FIN!J46="","",FIN!J46)</f>
        <v>1</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AMIRUL HAKIMI BIN ANUAR</v>
      </c>
      <c r="C47" s="25" t="str">
        <f>IF(FIN!C47="","",FIN!C47)</f>
        <v>4MPI</v>
      </c>
      <c r="D47" s="25" t="str">
        <f>IF(FIN!E47="","",FIN!E47)</f>
        <v>K591CMPI005</v>
      </c>
      <c r="E47" s="34">
        <f>IF(FIN!J47="","",FIN!J47)</f>
        <v>1</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IZMA SYAMIMY NADIA BINTI MOHAMAD ZAINI</v>
      </c>
      <c r="C48" s="25" t="str">
        <f>IF(FIN!C48="","",FIN!C48)</f>
        <v>4MPI</v>
      </c>
      <c r="D48" s="25" t="str">
        <f>IF(FIN!E48="","",FIN!E48)</f>
        <v>K591CMPI006</v>
      </c>
      <c r="E48" s="34">
        <f>IF(FIN!J48="","",FIN!J48)</f>
        <v>1</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MOHAMAD AZRUL AMIN BIN AZMAN</v>
      </c>
      <c r="C49" s="25" t="str">
        <f>IF(FIN!C49="","",FIN!C49)</f>
        <v>4MPI</v>
      </c>
      <c r="D49" s="25" t="str">
        <f>IF(FIN!E49="","",FIN!E49)</f>
        <v>K591CMPI008</v>
      </c>
      <c r="E49" s="34">
        <f>IF(FIN!J49="","",FIN!J49)</f>
        <v>1</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MOHAMAD HAFIZ BIN KAMARUZZAMAN</v>
      </c>
      <c r="C50" s="25" t="str">
        <f>IF(FIN!C50="","",FIN!C50)</f>
        <v>4MPI</v>
      </c>
      <c r="D50" s="25" t="str">
        <f>IF(FIN!E50="","",FIN!E50)</f>
        <v>K591CMPI009</v>
      </c>
      <c r="E50" s="34">
        <f>IF(FIN!J50="","",FIN!J50)</f>
        <v>1</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MOHAMAD KHARUL NIZAM BIN MOHD ASRI</v>
      </c>
      <c r="C51" s="25" t="str">
        <f>IF(FIN!C51="","",FIN!C51)</f>
        <v>4MPI</v>
      </c>
      <c r="D51" s="25" t="str">
        <f>IF(FIN!E51="","",FIN!E51)</f>
        <v>K591CMPI010</v>
      </c>
      <c r="E51" s="34">
        <f>IF(FIN!J51="","",FIN!J51)</f>
        <v>1</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MOHAMAD SYAFIQ BIN RAHMAN</v>
      </c>
      <c r="C52" s="25" t="str">
        <f>IF(FIN!C52="","",FIN!C52)</f>
        <v>4MPI</v>
      </c>
      <c r="D52" s="25" t="str">
        <f>IF(FIN!E52="","",FIN!E52)</f>
        <v>K591CMPI011</v>
      </c>
      <c r="E52" s="34">
        <f>IF(FIN!J52="","",FIN!J52)</f>
        <v>1</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MOHAMMAD AIMAN BIN ABDUL HALIM</v>
      </c>
      <c r="C53" s="25" t="str">
        <f>IF(FIN!C53="","",FIN!C53)</f>
        <v>4MPI</v>
      </c>
      <c r="D53" s="25" t="str">
        <f>IF(FIN!E53="","",FIN!E53)</f>
        <v>K591CMPI012</v>
      </c>
      <c r="E53" s="34">
        <f>IF(FIN!J53="","",FIN!J53)</f>
        <v>1</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MOHAMMAD AMIRUL AMMAR BIN  AZIZAN</v>
      </c>
      <c r="C54" s="25" t="str">
        <f>IF(FIN!C54="","",FIN!C54)</f>
        <v>4MPI</v>
      </c>
      <c r="D54" s="25" t="str">
        <f>IF(FIN!E54="","",FIN!E54)</f>
        <v>K591CMPI013</v>
      </c>
      <c r="E54" s="34">
        <f>IF(FIN!J54="","",FIN!J54)</f>
        <v>1</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MOHD AFIZZUDIN BIN MASRAN</v>
      </c>
      <c r="C55" s="25" t="str">
        <f>IF(FIN!C55="","",FIN!C55)</f>
        <v>4MPI</v>
      </c>
      <c r="D55" s="25" t="str">
        <f>IF(FIN!E55="","",FIN!E55)</f>
        <v>K591CMPI014</v>
      </c>
      <c r="E55" s="34">
        <f>IF(FIN!J55="","",FIN!J55)</f>
        <v>1</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MUHAMAD HAZIQ IRFAN BIN HISHAMUDDIN</v>
      </c>
      <c r="C56" s="25" t="str">
        <f>IF(FIN!C56="","",FIN!C56)</f>
        <v>4MPI</v>
      </c>
      <c r="D56" s="25" t="str">
        <f>IF(FIN!E56="","",FIN!E56)</f>
        <v>K591CMPI016</v>
      </c>
      <c r="E56" s="34">
        <f>IF(FIN!J56="","",FIN!J56)</f>
        <v>1</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MUHAMMAD AIMAN HAIQAL BIN SALLEHUDDIN</v>
      </c>
      <c r="C57" s="25" t="str">
        <f>IF(FIN!C57="","",FIN!C57)</f>
        <v>4MPI</v>
      </c>
      <c r="D57" s="25" t="str">
        <f>IF(FIN!E57="","",FIN!E57)</f>
        <v>K591CMPI018</v>
      </c>
      <c r="E57" s="34">
        <f>IF(FIN!J57="","",FIN!J57)</f>
        <v>0</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MUHAMMAD ALIFF AIDIL BIN MUHAMMAD RAHIM</v>
      </c>
      <c r="C58" s="25" t="str">
        <f>IF(FIN!C58="","",FIN!C58)</f>
        <v>4MPI</v>
      </c>
      <c r="D58" s="25" t="str">
        <f>IF(FIN!E58="","",FIN!E58)</f>
        <v>K591CMPI019</v>
      </c>
      <c r="E58" s="34">
        <f>IF(FIN!J58="","",FIN!J58)</f>
        <v>1</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MUHAMMAD FARID BIN ZAKRI</v>
      </c>
      <c r="C59" s="25" t="str">
        <f>IF(FIN!C59="","",FIN!C59)</f>
        <v>4MPI</v>
      </c>
      <c r="D59" s="25" t="str">
        <f>IF(FIN!E59="","",FIN!E59)</f>
        <v>K591CMPI020</v>
      </c>
      <c r="E59" s="34">
        <f>IF(FIN!J59="","",FIN!J59)</f>
        <v>1</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MUHAMMAD IRSYADUDDIN BIN AHMAD SHALABAY</v>
      </c>
      <c r="C60" s="25" t="str">
        <f>IF(FIN!C60="","",FIN!C60)</f>
        <v>4MPI</v>
      </c>
      <c r="D60" s="25" t="str">
        <f>IF(FIN!E60="","",FIN!E60)</f>
        <v>K591CMPI021</v>
      </c>
      <c r="E60" s="34">
        <f>IF(FIN!J60="","",FIN!J60)</f>
        <v>1</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MUHAMMAD ZULFADZLI BIN JAMALUDDIN</v>
      </c>
      <c r="C61" s="25" t="str">
        <f>IF(FIN!C61="","",FIN!C61)</f>
        <v>4MPI</v>
      </c>
      <c r="D61" s="25" t="str">
        <f>IF(FIN!E61="","",FIN!E61)</f>
        <v>K591CMPI023</v>
      </c>
      <c r="E61" s="34">
        <f>IF(FIN!J61="","",FIN!J61)</f>
        <v>1</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RAYYAN BIN ISMAIL</v>
      </c>
      <c r="C62" s="25" t="str">
        <f>IF(FIN!C62="","",FIN!C62)</f>
        <v>4MPI</v>
      </c>
      <c r="D62" s="25" t="str">
        <f>IF(FIN!E62="","",FIN!E62)</f>
        <v>K591CMPI025</v>
      </c>
      <c r="E62" s="34">
        <f>IF(FIN!J62="","",FIN!J62)</f>
        <v>0</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AZUA NATASYA BINTI SHA'ARI</v>
      </c>
      <c r="C63" s="25" t="str">
        <f>IF(FIN!C63="","",FIN!C63)</f>
        <v>4MPP</v>
      </c>
      <c r="D63" s="25" t="str">
        <f>IF(FIN!E63="","",FIN!E63)</f>
        <v>K591CMPP003</v>
      </c>
      <c r="E63" s="34">
        <f>IF(FIN!J63="","",FIN!J63)</f>
        <v>1</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DANIAL FAKHRI BIN ADNAN</v>
      </c>
      <c r="C64" s="25" t="str">
        <f>IF(FIN!C64="","",FIN!C64)</f>
        <v>4MPP</v>
      </c>
      <c r="D64" s="25" t="str">
        <f>IF(FIN!E64="","",FIN!E64)</f>
        <v>K591CMPP005</v>
      </c>
      <c r="E64" s="34">
        <f>IF(FIN!J64="","",FIN!J64)</f>
        <v>1</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FARHAN HADI BIN YAHYA</v>
      </c>
      <c r="C65" s="25" t="str">
        <f>IF(FIN!C65="","",FIN!C65)</f>
        <v>4MPP</v>
      </c>
      <c r="D65" s="25" t="str">
        <f>IF(FIN!E65="","",FIN!E65)</f>
        <v>K591CMPP006</v>
      </c>
      <c r="E65" s="34">
        <f>IF(FIN!J65="","",FIN!J65)</f>
        <v>1</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MOHAMAD IZZAT AMIR BIN ABDULLAH</v>
      </c>
      <c r="C66" s="25" t="str">
        <f>IF(FIN!C66="","",FIN!C66)</f>
        <v>4MPP</v>
      </c>
      <c r="D66" s="25" t="str">
        <f>IF(FIN!E66="","",FIN!E66)</f>
        <v>K591CMPP009</v>
      </c>
      <c r="E66" s="34">
        <f>IF(FIN!J66="","",FIN!J66)</f>
        <v>1</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MOHAMAD KHAIRI BIN YUSRY</v>
      </c>
      <c r="C67" s="25" t="str">
        <f>IF(FIN!C67="","",FIN!C67)</f>
        <v>4MPP</v>
      </c>
      <c r="D67" s="25" t="str">
        <f>IF(FIN!E67="","",FIN!E67)</f>
        <v>K591CMPP010</v>
      </c>
      <c r="E67" s="34">
        <f>IF(FIN!J67="","",FIN!J67)</f>
        <v>1</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MOHAMAD LOKMAN AL-HAKIM BIN KAMARUDDIN</v>
      </c>
      <c r="C68" s="25" t="str">
        <f>IF(FIN!C68="","",FIN!C68)</f>
        <v>4MPP</v>
      </c>
      <c r="D68" s="25" t="str">
        <f>IF(FIN!E68="","",FIN!E68)</f>
        <v>K591CMPP011</v>
      </c>
      <c r="E68" s="34">
        <f>IF(FIN!J68="","",FIN!J68)</f>
        <v>1</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MOHAMAD NAZIRUL NAJMI BIN MOHD HARANI</v>
      </c>
      <c r="C69" s="25" t="str">
        <f>IF(FIN!C69="","",FIN!C69)</f>
        <v>4MPP</v>
      </c>
      <c r="D69" s="25" t="str">
        <f>IF(FIN!E69="","",FIN!E69)</f>
        <v>K591CMPP012</v>
      </c>
      <c r="E69" s="34">
        <f>IF(FIN!J69="","",FIN!J69)</f>
        <v>1</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MOHAMAD SHAH FARIQ BIN SHARUDIN</v>
      </c>
      <c r="C70" s="25" t="str">
        <f>IF(FIN!C70="","",FIN!C70)</f>
        <v>4MPP</v>
      </c>
      <c r="D70" s="25" t="str">
        <f>IF(FIN!E70="","",FIN!E70)</f>
        <v>K591CMPP013</v>
      </c>
      <c r="E70" s="34">
        <f>IF(FIN!J70="","",FIN!J70)</f>
        <v>1</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MOHAMAD SYAHMI BIN ZAMRAN</v>
      </c>
      <c r="C71" s="25" t="str">
        <f>IF(FIN!C71="","",FIN!C71)</f>
        <v>4MPP</v>
      </c>
      <c r="D71" s="25" t="str">
        <f>IF(FIN!E71="","",FIN!E71)</f>
        <v>K591CMPP014</v>
      </c>
      <c r="E71" s="34">
        <f>IF(FIN!J71="","",FIN!J71)</f>
        <v>1</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MOHAMMAD FAQRUL HAKIMI BIN NOZARUDDIN</v>
      </c>
      <c r="C72" s="25" t="str">
        <f>IF(FIN!C72="","",FIN!C72)</f>
        <v>4MPP</v>
      </c>
      <c r="D72" s="25" t="str">
        <f>IF(FIN!E72="","",FIN!E72)</f>
        <v>K591CMPP015</v>
      </c>
      <c r="E72" s="34">
        <f>IF(FIN!J72="","",FIN!J72)</f>
        <v>1</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MOHD SYAFIZI BIN MOHD SUHAIMI</v>
      </c>
      <c r="C73" s="25" t="str">
        <f>IF(FIN!C73="","",FIN!C73)</f>
        <v>4MPP</v>
      </c>
      <c r="D73" s="25" t="str">
        <f>IF(FIN!E73="","",FIN!E73)</f>
        <v>K591CMPP016</v>
      </c>
      <c r="E73" s="34">
        <f>IF(FIN!J73="","",FIN!J73)</f>
        <v>1</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MUHAMMAD ALIF IMRAN BIN HAMDAN</v>
      </c>
      <c r="C74" s="25" t="str">
        <f>IF(FIN!C74="","",FIN!C74)</f>
        <v>4MPP</v>
      </c>
      <c r="D74" s="25" t="str">
        <f>IF(FIN!E74="","",FIN!E74)</f>
        <v>K591CMPP018</v>
      </c>
      <c r="E74" s="34">
        <f>IF(FIN!J74="","",FIN!J74)</f>
        <v>1</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MUHAMMAD HAZIQUE AHSYRAF BIN SHAHRIL ALFIAN</v>
      </c>
      <c r="C75" s="25" t="str">
        <f>IF(FIN!C75="","",FIN!C75)</f>
        <v>4MPP</v>
      </c>
      <c r="D75" s="25" t="str">
        <f>IF(FIN!E75="","",FIN!E75)</f>
        <v>K591CMPP021</v>
      </c>
      <c r="E75" s="34">
        <f>IF(FIN!J75="","",FIN!J75)</f>
        <v>1</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MUHAMMAD SAFIUDDIN BIN SAPALI</v>
      </c>
      <c r="C76" s="25" t="str">
        <f>IF(FIN!C76="","",FIN!C76)</f>
        <v>4MPP</v>
      </c>
      <c r="D76" s="25" t="str">
        <f>IF(FIN!E76="","",FIN!E76)</f>
        <v>K591CMPP024</v>
      </c>
      <c r="E76" s="34">
        <f>IF(FIN!J76="","",FIN!J76)</f>
        <v>1</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SIRHAN ASMAAN BIN ABDULLAH SANI</v>
      </c>
      <c r="C77" s="25" t="str">
        <f>IF(FIN!C77="","",FIN!C77)</f>
        <v>4MPP</v>
      </c>
      <c r="D77" s="25" t="str">
        <f>IF(FIN!E77="","",FIN!E77)</f>
        <v>K591CMPP031</v>
      </c>
      <c r="E77" s="34">
        <f>IF(FIN!J77="","",FIN!J77)</f>
        <v>1</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WAN FARHAN AIDIL ASRI BIN WAN ABDUL HALIM</v>
      </c>
      <c r="C78" s="25" t="str">
        <f>IF(FIN!C78="","",FIN!C78)</f>
        <v>4MPP</v>
      </c>
      <c r="D78" s="25" t="str">
        <f>IF(FIN!E78="","",FIN!E78)</f>
        <v>K591BMPP028</v>
      </c>
      <c r="E78" s="34">
        <f>IF(FIN!J78="","",FIN!J78)</f>
        <v>1</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NIK MUHAMMAD SHAMIM B NIK LUKMAN</v>
      </c>
      <c r="C79" s="25" t="str">
        <f>IF(FIN!C79="","",FIN!C79)</f>
        <v>4MPP</v>
      </c>
      <c r="D79" s="25" t="str">
        <f>IF(FIN!E79="","",FIN!E79)</f>
        <v>K611CMPP024</v>
      </c>
      <c r="E79" s="34">
        <f>IF(FIN!J79="","",FIN!J79)</f>
        <v>1</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AIMAN FITRI BIN ROSMAN</v>
      </c>
      <c r="C80" s="25" t="str">
        <f>IF(FIN!C80="","",FIN!C80)</f>
        <v>4MTA</v>
      </c>
      <c r="D80" s="25" t="str">
        <f>IF(FIN!E80="","",FIN!E80)</f>
        <v>K591CMTA001</v>
      </c>
      <c r="E80" s="34">
        <f>IF(FIN!J80="","",FIN!J80)</f>
        <v>1</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AMIERUL IQMAL BIN NAZRI</v>
      </c>
      <c r="C81" s="25" t="str">
        <f>IF(FIN!C81="","",FIN!C81)</f>
        <v>4MTA</v>
      </c>
      <c r="D81" s="25" t="str">
        <f>IF(FIN!E81="","",FIN!E81)</f>
        <v>K591CMTA002</v>
      </c>
      <c r="E81" s="34">
        <f>IF(FIN!J81="","",FIN!J81)</f>
        <v>1</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MOHAMAD AMINUDIN BIN MOHAMAD ARSAD</v>
      </c>
      <c r="C82" s="25" t="str">
        <f>IF(FIN!C82="","",FIN!C82)</f>
        <v>4MTA</v>
      </c>
      <c r="D82" s="25" t="str">
        <f>IF(FIN!E82="","",FIN!E82)</f>
        <v>K591CMTA005</v>
      </c>
      <c r="E82" s="34">
        <f>IF(FIN!J82="","",FIN!J82)</f>
        <v>1</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MOHAMAD ANIQ BIN MOHAMAD ASRI</v>
      </c>
      <c r="C83" s="25" t="str">
        <f>IF(FIN!C83="","",FIN!C83)</f>
        <v>4MTA</v>
      </c>
      <c r="D83" s="25" t="str">
        <f>IF(FIN!E83="","",FIN!E83)</f>
        <v>K591CMTA006</v>
      </c>
      <c r="E83" s="34">
        <f>IF(FIN!J83="","",FIN!J83)</f>
        <v>1</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MOHAMAD DAIM DANIEL BIN IBRAHIM</v>
      </c>
      <c r="C84" s="25" t="str">
        <f>IF(FIN!C84="","",FIN!C84)</f>
        <v>4MTA</v>
      </c>
      <c r="D84" s="25" t="str">
        <f>IF(FIN!E84="","",FIN!E84)</f>
        <v>K591CMTA007</v>
      </c>
      <c r="E84" s="34">
        <f>IF(FIN!J84="","",FIN!J84)</f>
        <v>1</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MOHAMAD IZZAT BIN DIN</v>
      </c>
      <c r="C85" s="25" t="str">
        <f>IF(FIN!C85="","",FIN!C85)</f>
        <v>4MTA</v>
      </c>
      <c r="D85" s="25" t="str">
        <f>IF(FIN!E85="","",FIN!E85)</f>
        <v>K591CMTA010</v>
      </c>
      <c r="E85" s="34">
        <f>IF(FIN!J85="","",FIN!J85)</f>
        <v>1</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MOHAMAD SAFWAN BIN MOHD KASIM</v>
      </c>
      <c r="C86" s="25" t="str">
        <f>IF(FIN!C86="","",FIN!C86)</f>
        <v>4MTA</v>
      </c>
      <c r="D86" s="25" t="str">
        <f>IF(FIN!E86="","",FIN!E86)</f>
        <v>K591CMTA012</v>
      </c>
      <c r="E86" s="34">
        <f>IF(FIN!J86="","",FIN!J86)</f>
        <v>1</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MOHD ALIF HAKIMI BIN MOHD NORDIN</v>
      </c>
      <c r="C87" s="25" t="str">
        <f>IF(FIN!C87="","",FIN!C87)</f>
        <v>4MTA</v>
      </c>
      <c r="D87" s="25" t="str">
        <f>IF(FIN!E87="","",FIN!E87)</f>
        <v>K591CMTA014</v>
      </c>
      <c r="E87" s="34">
        <f>IF(FIN!J87="","",FIN!J87)</f>
        <v>1</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MOHD AMIRUL ASYRAF BIN HAFIZAN</v>
      </c>
      <c r="C88" s="25" t="str">
        <f>IF(FIN!C88="","",FIN!C88)</f>
        <v>4MTA</v>
      </c>
      <c r="D88" s="25" t="str">
        <f>IF(FIN!E88="","",FIN!E88)</f>
        <v>K591CMTA015</v>
      </c>
      <c r="E88" s="34">
        <f>IF(FIN!J88="","",FIN!J88)</f>
        <v>1</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MOHD HANIF HAKIMI BIN MAT JAEH</v>
      </c>
      <c r="C89" s="25" t="str">
        <f>IF(FIN!C89="","",FIN!C89)</f>
        <v>4MTA</v>
      </c>
      <c r="D89" s="25" t="str">
        <f>IF(FIN!E89="","",FIN!E89)</f>
        <v>K591CMTA016</v>
      </c>
      <c r="E89" s="34">
        <f>IF(FIN!J89="","",FIN!J89)</f>
        <v>1</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MUHAMAD ALIF BIN ZAINA</v>
      </c>
      <c r="C90" s="25" t="str">
        <f>IF(FIN!C90="","",FIN!C90)</f>
        <v>4MTA</v>
      </c>
      <c r="D90" s="25" t="str">
        <f>IF(FIN!E90="","",FIN!E90)</f>
        <v>K591CMTA017</v>
      </c>
      <c r="E90" s="34">
        <f>IF(FIN!J90="","",FIN!J90)</f>
        <v>1</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MUHAMMAD AKMAL BIN ABU SAKMAH</v>
      </c>
      <c r="C91" s="25" t="str">
        <f>IF(FIN!C91="","",FIN!C91)</f>
        <v>4MTA</v>
      </c>
      <c r="D91" s="25" t="str">
        <f>IF(FIN!E91="","",FIN!E91)</f>
        <v>K591CMTA018</v>
      </c>
      <c r="E91" s="34">
        <f>IF(FIN!J91="","",FIN!J91)</f>
        <v>1</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MUHAMMAD FAIZ BIN ILIAS</v>
      </c>
      <c r="C92" s="25" t="str">
        <f>IF(FIN!C92="","",FIN!C92)</f>
        <v>4MTA</v>
      </c>
      <c r="D92" s="25" t="str">
        <f>IF(FIN!E92="","",FIN!E92)</f>
        <v>K591CMTA019</v>
      </c>
      <c r="E92" s="34">
        <f>IF(FIN!J92="","",FIN!J92)</f>
        <v>1</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MUHAMMAD FIRDAUS BIN ABU BAKAR</v>
      </c>
      <c r="C93" s="25" t="str">
        <f>IF(FIN!C93="","",FIN!C93)</f>
        <v>4MTA</v>
      </c>
      <c r="D93" s="25" t="str">
        <f>IF(FIN!E93="","",FIN!E93)</f>
        <v>K591CMTA020</v>
      </c>
      <c r="E93" s="34">
        <f>IF(FIN!J93="","",FIN!J93)</f>
        <v>1</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MUHAMMAD IZUDDIN BIN BAKHTIAR</v>
      </c>
      <c r="C94" s="25" t="str">
        <f>IF(FIN!C94="","",FIN!C94)</f>
        <v>4MTA</v>
      </c>
      <c r="D94" s="25" t="str">
        <f>IF(FIN!E94="","",FIN!E94)</f>
        <v>K591CMTA022</v>
      </c>
      <c r="E94" s="34">
        <f>IF(FIN!J94="","",FIN!J94)</f>
        <v>1</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MUHAMMAD JEFFRI BIN JOHARI</v>
      </c>
      <c r="C95" s="25" t="str">
        <f>IF(FIN!C95="","",FIN!C95)</f>
        <v>4MTA</v>
      </c>
      <c r="D95" s="25" t="str">
        <f>IF(FIN!E95="","",FIN!E95)</f>
        <v>K591CMTA023</v>
      </c>
      <c r="E95" s="34">
        <f>IF(FIN!J95="","",FIN!J95)</f>
        <v>1</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MUHAMMAD SYAKIRIN BIN SUPARDI</v>
      </c>
      <c r="C96" s="25" t="str">
        <f>IF(FIN!C96="","",FIN!C96)</f>
        <v>4MTA</v>
      </c>
      <c r="D96" s="25" t="str">
        <f>IF(FIN!E96="","",FIN!E96)</f>
        <v>K591CMTA025</v>
      </c>
      <c r="E96" s="34">
        <f>IF(FIN!J96="","",FIN!J96)</f>
        <v>1</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MUHAMMAD YUSRI BIN OTHMAN</v>
      </c>
      <c r="C97" s="25" t="str">
        <f>IF(FIN!C97="","",FIN!C97)</f>
        <v>4MTA</v>
      </c>
      <c r="D97" s="25" t="str">
        <f>IF(FIN!E97="","",FIN!E97)</f>
        <v>K591CMTA026</v>
      </c>
      <c r="E97" s="34">
        <f>IF(FIN!J97="","",FIN!J97)</f>
        <v>1</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SAZARUL NAIM BIN  ZAKARIA</v>
      </c>
      <c r="C98" s="25" t="str">
        <f>IF(FIN!C98="","",FIN!C98)</f>
        <v>4MTA</v>
      </c>
      <c r="D98" s="25" t="str">
        <f>IF(FIN!E98="","",FIN!E98)</f>
        <v>K591CMTA029</v>
      </c>
      <c r="E98" s="34">
        <f>IF(FIN!J98="","",FIN!J98)</f>
        <v>1</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SIVA SHANKER A/L RAJAN</v>
      </c>
      <c r="C99" s="25" t="str">
        <f>IF(FIN!C99="","",FIN!C99)</f>
        <v>4MTA</v>
      </c>
      <c r="D99" s="25" t="str">
        <f>IF(FIN!E99="","",FIN!E99)</f>
        <v>K591CMTA030</v>
      </c>
      <c r="E99" s="34">
        <f>IF(FIN!J99="","",FIN!J99)</f>
        <v>1</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AHMAD ISMAIL BIN OMAR</v>
      </c>
      <c r="C100" s="25" t="str">
        <f>IF(FIN!C100="","",FIN!C100)</f>
        <v>4MTK</v>
      </c>
      <c r="D100" s="25" t="str">
        <f>IF(FIN!E100="","",FIN!E100)</f>
        <v>K591CMTK001</v>
      </c>
      <c r="E100" s="34">
        <f>IF(FIN!J100="","",FIN!J100)</f>
        <v>1</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AMIRUDDIN B ABDULLAH</v>
      </c>
      <c r="C101" s="25" t="str">
        <f>IF(FIN!C101="","",FIN!C101)</f>
        <v>4MTK</v>
      </c>
      <c r="D101" s="25" t="str">
        <f>IF(FIN!E101="","",FIN!E101)</f>
        <v>K591CMTK003</v>
      </c>
      <c r="E101" s="34">
        <f>IF(FIN!J101="","",FIN!J101)</f>
        <v>1</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ANNUR IKHMAN BIN KAHALID</v>
      </c>
      <c r="C102" s="25" t="str">
        <f>IF(FIN!C102="","",FIN!C102)</f>
        <v>4MTK</v>
      </c>
      <c r="D102" s="25" t="str">
        <f>IF(FIN!E102="","",FIN!E102)</f>
        <v>K591CMTK004</v>
      </c>
      <c r="E102" s="34">
        <f>IF(FIN!J102="","",FIN!J102)</f>
        <v>1</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FAKHRUSY SYAKIRIN BIN MAT ALIAS</v>
      </c>
      <c r="C103" s="25" t="str">
        <f>IF(FIN!C103="","",FIN!C103)</f>
        <v>4MTK</v>
      </c>
      <c r="D103" s="25" t="str">
        <f>IF(FIN!E103="","",FIN!E103)</f>
        <v>K591CMTK005</v>
      </c>
      <c r="E103" s="34">
        <f>IF(FIN!J103="","",FIN!J103)</f>
        <v>1</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FAWAZUL AMIN BIN ANUAR</v>
      </c>
      <c r="C104" s="25" t="str">
        <f>IF(FIN!C104="","",FIN!C104)</f>
        <v>4MTK</v>
      </c>
      <c r="D104" s="25" t="str">
        <f>IF(FIN!E104="","",FIN!E104)</f>
        <v>K591CMTK006</v>
      </c>
      <c r="E104" s="34">
        <f>IF(FIN!J104="","",FIN!J104)</f>
        <v>1</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HARIZ AZHIMAN BIN MOHAMAD AZMI</v>
      </c>
      <c r="C105" s="25" t="str">
        <f>IF(FIN!C105="","",FIN!C105)</f>
        <v>4MTK</v>
      </c>
      <c r="D105" s="25" t="str">
        <f>IF(FIN!E105="","",FIN!E105)</f>
        <v>K591CMTK008</v>
      </c>
      <c r="E105" s="34">
        <f>IF(FIN!J105="","",FIN!J105)</f>
        <v>1</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KHAIRUL FAUZAN BIN IHSAN</v>
      </c>
      <c r="C106" s="25" t="str">
        <f>IF(FIN!C106="","",FIN!C106)</f>
        <v>4MTK</v>
      </c>
      <c r="D106" s="25" t="str">
        <f>IF(FIN!E106="","",FIN!E106)</f>
        <v>K591CMTK009</v>
      </c>
      <c r="E106" s="34">
        <f>IF(FIN!J106="","",FIN!J106)</f>
        <v>1</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MOHAMAD FIRDAUS BIN ABDUL RAHMAN</v>
      </c>
      <c r="C107" s="25" t="str">
        <f>IF(FIN!C107="","",FIN!C107)</f>
        <v>4MTK</v>
      </c>
      <c r="D107" s="25" t="str">
        <f>IF(FIN!E107="","",FIN!E107)</f>
        <v>K591CMTK012</v>
      </c>
      <c r="E107" s="34">
        <f>IF(FIN!J107="","",FIN!J107)</f>
        <v>1</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MOHAMAD SUFIAN BIN WAHID</v>
      </c>
      <c r="C108" s="25" t="str">
        <f>IF(FIN!C108="","",FIN!C108)</f>
        <v>4MTK</v>
      </c>
      <c r="D108" s="25" t="str">
        <f>IF(FIN!E108="","",FIN!E108)</f>
        <v>K591CMTK015</v>
      </c>
      <c r="E108" s="34">
        <f>IF(FIN!J108="","",FIN!J108)</f>
        <v>1</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MOHAMAD SYAHMI BIN HARUN</v>
      </c>
      <c r="C109" s="25" t="str">
        <f>IF(FIN!C109="","",FIN!C109)</f>
        <v>4MTK</v>
      </c>
      <c r="D109" s="25" t="str">
        <f>IF(FIN!E109="","",FIN!E109)</f>
        <v>K591CMTK016</v>
      </c>
      <c r="E109" s="34">
        <f>IF(FIN!J109="","",FIN!J109)</f>
        <v>1</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MOHAMAD ZIKRI BIN REMLEE</v>
      </c>
      <c r="C110" s="25" t="str">
        <f>IF(FIN!C110="","",FIN!C110)</f>
        <v>4MTK</v>
      </c>
      <c r="D110" s="25" t="str">
        <f>IF(FIN!E110="","",FIN!E110)</f>
        <v>K591CMTK017</v>
      </c>
      <c r="E110" s="34">
        <f>IF(FIN!J110="","",FIN!J110)</f>
        <v>1</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MUHAMAD ALIF HAIKAL BIN  MOHD SABRI</v>
      </c>
      <c r="C111" s="25" t="str">
        <f>IF(FIN!C111="","",FIN!C111)</f>
        <v>4MTK</v>
      </c>
      <c r="D111" s="25" t="str">
        <f>IF(FIN!E111="","",FIN!E111)</f>
        <v>K591CMTK018</v>
      </c>
      <c r="E111" s="34">
        <f>IF(FIN!J111="","",FIN!J111)</f>
        <v>1</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MUHAMAD HAZWAN AIMAN BIN MOHAMAD YAZIZ</v>
      </c>
      <c r="C112" s="25" t="str">
        <f>IF(FIN!C112="","",FIN!C112)</f>
        <v>4MTK</v>
      </c>
      <c r="D112" s="25" t="str">
        <f>IF(FIN!E112="","",FIN!E112)</f>
        <v>K591CMTK019</v>
      </c>
      <c r="E112" s="34">
        <f>IF(FIN!J112="","",FIN!J112)</f>
        <v>1</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MUHAMMAD AMIRUL AIMAN BIN JAMALUDIN</v>
      </c>
      <c r="C113" s="25" t="str">
        <f>IF(FIN!C113="","",FIN!C113)</f>
        <v>4MTK</v>
      </c>
      <c r="D113" s="25" t="str">
        <f>IF(FIN!E113="","",FIN!E113)</f>
        <v>K591CMTK020</v>
      </c>
      <c r="E113" s="34">
        <f>IF(FIN!J113="","",FIN!J113)</f>
        <v>1</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MUHAMMAD ARIF FIRDAUS BIN HASDI</v>
      </c>
      <c r="C114" s="25" t="str">
        <f>IF(FIN!C114="","",FIN!C114)</f>
        <v>4MTK</v>
      </c>
      <c r="D114" s="25" t="str">
        <f>IF(FIN!E114="","",FIN!E114)</f>
        <v>K591CMTK022</v>
      </c>
      <c r="E114" s="34">
        <f>IF(FIN!J114="","",FIN!J114)</f>
        <v>1</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MUHAMMAD FAIZ BIN MOHD AZHAR</v>
      </c>
      <c r="C115" s="25" t="str">
        <f>IF(FIN!C115="","",FIN!C115)</f>
        <v>4MTK</v>
      </c>
      <c r="D115" s="25" t="str">
        <f>IF(FIN!E115="","",FIN!E115)</f>
        <v>K591CMTK023</v>
      </c>
      <c r="E115" s="34">
        <f>IF(FIN!J115="","",FIN!J115)</f>
        <v>1</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MUHAMMAD HAMIRUL HAFIZ BIN MOHD ZAHID</v>
      </c>
      <c r="C116" s="25" t="str">
        <f>IF(FIN!C116="","",FIN!C116)</f>
        <v>4MTK</v>
      </c>
      <c r="D116" s="25" t="str">
        <f>IF(FIN!E116="","",FIN!E116)</f>
        <v>K591CMTK025</v>
      </c>
      <c r="E116" s="34">
        <f>IF(FIN!J116="","",FIN!J116)</f>
        <v>1</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xml:space="preserve">MUHAMMAD SHAHFID BIN KUNJI </v>
      </c>
      <c r="C117" s="25" t="str">
        <f>IF(FIN!C117="","",FIN!C117)</f>
        <v>4MTK</v>
      </c>
      <c r="D117" s="25" t="str">
        <f>IF(FIN!E117="","",FIN!E117)</f>
        <v>K591CMTK026</v>
      </c>
      <c r="E117" s="34">
        <f>IF(FIN!J117="","",FIN!J117)</f>
        <v>1</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WAN MOHAMMAD JALALUDDIN BIN WAN ABDUL AZIZ</v>
      </c>
      <c r="C118" s="25" t="str">
        <f>IF(FIN!C118="","",FIN!C118)</f>
        <v>4MTK</v>
      </c>
      <c r="D118" s="25" t="str">
        <f>IF(FIN!E118="","",FIN!E118)</f>
        <v>K591CMTK030</v>
      </c>
      <c r="E118" s="34">
        <f>IF(FIN!J118="","",FIN!J118)</f>
        <v>1</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WAN MUADZ  ZUL 'HAQEEMI BIN MOHD ZAILAN</v>
      </c>
      <c r="C119" s="25" t="str">
        <f>IF(FIN!C119="","",FIN!C119)</f>
        <v>4MTK</v>
      </c>
      <c r="D119" s="25" t="str">
        <f>IF(FIN!E119="","",FIN!E119)</f>
        <v>K591CMTK031</v>
      </c>
      <c r="E119" s="34">
        <f>IF(FIN!J119="","",FIN!J119)</f>
        <v>1</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MUHAMMAD AMIRUL NAIM BIN RUSLI</v>
      </c>
      <c r="C120" s="25" t="str">
        <f>IF(FIN!C120="","",FIN!C120)</f>
        <v>4MTK</v>
      </c>
      <c r="D120" s="25" t="str">
        <f>IF(FIN!E120="","",FIN!E120)</f>
        <v>K181CMTK007</v>
      </c>
      <c r="E120" s="34">
        <f>IF(FIN!J120="","",FIN!J120)</f>
        <v>1</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MUHAMMAD RAZLAN BIN RAZALI</v>
      </c>
      <c r="C121" s="25" t="str">
        <f>IF(FIN!C121="","",FIN!C121)</f>
        <v>4MTK</v>
      </c>
      <c r="D121" s="25" t="str">
        <f>IF(FIN!E121="","",FIN!E121)</f>
        <v>K571CMTK029</v>
      </c>
      <c r="E121" s="34">
        <f>IF(FIN!J121="","",FIN!J121)</f>
        <v>1</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MUHAMMAD ILHAM BIN DAHNIL</v>
      </c>
      <c r="C122" s="25" t="str">
        <f>IF(FIN!C122="","",FIN!C122)</f>
        <v>4MTK</v>
      </c>
      <c r="D122" s="25" t="str">
        <f>IF(FIN!E122="","",FIN!E122)</f>
        <v>K331CMTK019</v>
      </c>
      <c r="E122" s="34">
        <f>IF(FIN!J122="","",FIN!J122)</f>
        <v>1</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MUHAMAD AIMAN AINUDDIN BIN MOHAMAD SHARIF</v>
      </c>
      <c r="C123" s="25" t="str">
        <f>IF(FIN!C123="","",FIN!C123)</f>
        <v>4MTK</v>
      </c>
      <c r="D123" s="25" t="str">
        <f>IF(FIN!E123="","",FIN!E123)</f>
        <v>K591BMTK009</v>
      </c>
      <c r="E123" s="34">
        <f>IF(FIN!J123="","",FIN!J123)</f>
        <v>1</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MOHAMAD IZANI BIN ASMADI</v>
      </c>
      <c r="C124" s="25" t="str">
        <f>IF(FIN!C124="","",FIN!C124)</f>
        <v>4MTK</v>
      </c>
      <c r="D124" s="25" t="str">
        <f>IF(FIN!E124="","",FIN!E124)</f>
        <v>K641BMTK010</v>
      </c>
      <c r="E124" s="34">
        <f>IF(FIN!J124="","",FIN!J124)</f>
        <v>1</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AIDA IZZATI BT SULAIMI</v>
      </c>
      <c r="C125" s="25" t="str">
        <f>IF(FIN!C125="","",FIN!C125)</f>
        <v>4WTP</v>
      </c>
      <c r="D125" s="25" t="str">
        <f>IF(FIN!E125="","",FIN!E125)</f>
        <v>K591CWTP001</v>
      </c>
      <c r="E125" s="34">
        <f>IF(FIN!J125="","",FIN!J125)</f>
        <v>1</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AIN SHAFIQAH BINTI KAMARUL AMRAN</v>
      </c>
      <c r="C126" s="25" t="str">
        <f>IF(FIN!C126="","",FIN!C126)</f>
        <v>4WTP</v>
      </c>
      <c r="D126" s="25" t="str">
        <f>IF(FIN!E126="","",FIN!E126)</f>
        <v>K591CWTP002</v>
      </c>
      <c r="E126" s="34">
        <f>IF(FIN!J126="","",FIN!J126)</f>
        <v>1</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FARAH ALIAA BINTI AZMI</v>
      </c>
      <c r="C127" s="25" t="str">
        <f>IF(FIN!C127="","",FIN!C127)</f>
        <v>4WTP</v>
      </c>
      <c r="D127" s="25" t="str">
        <f>IF(FIN!E127="","",FIN!E127)</f>
        <v>K591CWTP003</v>
      </c>
      <c r="E127" s="34">
        <f>IF(FIN!J127="","",FIN!J127)</f>
        <v>1</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FATIN FARHANA BINTI ISHAK</v>
      </c>
      <c r="C128" s="25" t="str">
        <f>IF(FIN!C128="","",FIN!C128)</f>
        <v>4WTP</v>
      </c>
      <c r="D128" s="25" t="str">
        <f>IF(FIN!E128="","",FIN!E128)</f>
        <v>K591CWTP004</v>
      </c>
      <c r="E128" s="34">
        <f>IF(FIN!J128="","",FIN!J128)</f>
        <v>1</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ISMAIL IKHMAL BIN MOHD NAPIAH</v>
      </c>
      <c r="C129" s="25" t="str">
        <f>IF(FIN!C129="","",FIN!C129)</f>
        <v>4WTP</v>
      </c>
      <c r="D129" s="25" t="str">
        <f>IF(FIN!E129="","",FIN!E129)</f>
        <v>K591CWTP005</v>
      </c>
      <c r="E129" s="34">
        <f>IF(FIN!J129="","",FIN!J129)</f>
        <v>1</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MUHAMAD FARIS BIN MAHADI</v>
      </c>
      <c r="C130" s="25" t="str">
        <f>IF(FIN!C130="","",FIN!C130)</f>
        <v>4WTP</v>
      </c>
      <c r="D130" s="25" t="str">
        <f>IF(FIN!E130="","",FIN!E130)</f>
        <v>K591CWTP007</v>
      </c>
      <c r="E130" s="34">
        <f>IF(FIN!J130="","",FIN!J130)</f>
        <v>1</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MUHAMAD SUZAIMEY AFIEZE BIN MUHAMAD ASME</v>
      </c>
      <c r="C131" s="25" t="str">
        <f>IF(FIN!C131="","",FIN!C131)</f>
        <v>4WTP</v>
      </c>
      <c r="D131" s="25" t="str">
        <f>IF(FIN!E131="","",FIN!E131)</f>
        <v>K591CWTP008</v>
      </c>
      <c r="E131" s="34">
        <f>IF(FIN!J131="","",FIN!J131)</f>
        <v>1</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MUSTAQIM SHAH BIN  ABU BAKAR</v>
      </c>
      <c r="C132" s="25" t="str">
        <f>IF(FIN!C132="","",FIN!C132)</f>
        <v>4WTP</v>
      </c>
      <c r="D132" s="25" t="str">
        <f>IF(FIN!E132="","",FIN!E132)</f>
        <v>K591CWTP011</v>
      </c>
      <c r="E132" s="34">
        <f>IF(FIN!J132="","",FIN!J132)</f>
        <v>1</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NOOR IZATUL AMIRA BT ABDUL MALIK</v>
      </c>
      <c r="C133" s="25" t="str">
        <f>IF(FIN!C133="","",FIN!C133)</f>
        <v>4WTP</v>
      </c>
      <c r="D133" s="25" t="str">
        <f>IF(FIN!E133="","",FIN!E133)</f>
        <v>K591CWTP012</v>
      </c>
      <c r="E133" s="34">
        <f>IF(FIN!J133="","",FIN!J133)</f>
        <v>1</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NORSHAMIMI BINTI MUHAMAD SHARIMAN</v>
      </c>
      <c r="C134" s="25" t="str">
        <f>IF(FIN!C134="","",FIN!C134)</f>
        <v>4WTP</v>
      </c>
      <c r="D134" s="25" t="str">
        <f>IF(FIN!E134="","",FIN!E134)</f>
        <v>K591CWTP013</v>
      </c>
      <c r="E134" s="34">
        <f>IF(FIN!J134="","",FIN!J134)</f>
        <v>1</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SAIYIDATINA AISYAH BINTI MOHMAD NAZRI</v>
      </c>
      <c r="C135" s="25" t="str">
        <f>IF(FIN!C135="","",FIN!C135)</f>
        <v>4WTP</v>
      </c>
      <c r="D135" s="25" t="str">
        <f>IF(FIN!E135="","",FIN!E135)</f>
        <v>K591CWTP015</v>
      </c>
      <c r="E135" s="34">
        <f>IF(FIN!J135="","",FIN!J135)</f>
        <v>1</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SYED AKIL BIN SY OTHMAN</v>
      </c>
      <c r="C136" s="25" t="str">
        <f>IF(FIN!C136="","",FIN!C136)</f>
        <v>4WTP</v>
      </c>
      <c r="D136" s="25" t="str">
        <f>IF(FIN!E136="","",FIN!E136)</f>
        <v>K591CWTP016</v>
      </c>
      <c r="E136" s="34">
        <f>IF(FIN!J136="","",FIN!J136)</f>
        <v>1</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YUSSAKIRRA SAKILLA BINTI SHAMSUDIN</v>
      </c>
      <c r="C137" s="25" t="str">
        <f>IF(FIN!C137="","",FIN!C137)</f>
        <v>4WTP</v>
      </c>
      <c r="D137" s="25" t="str">
        <f>IF(FIN!E137="","",FIN!E137)</f>
        <v>K591CWTP017</v>
      </c>
      <c r="E137" s="34">
        <f>IF(FIN!J137="","",FIN!J137)</f>
        <v>1</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ZANORRASYIDAH BINTI ZULKEPLI</v>
      </c>
      <c r="C138" s="25" t="str">
        <f>IF(FIN!C138="","",FIN!C138)</f>
        <v>4WTP</v>
      </c>
      <c r="D138" s="25" t="str">
        <f>IF(FIN!E138="","",FIN!E138)</f>
        <v>K591CWTP018</v>
      </c>
      <c r="E138" s="34">
        <f>IF(FIN!J138="","",FIN!J138)</f>
        <v>1</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84" t="str">
        <f>IF(NAMAKUR="","",NAMAKUR)</f>
        <v/>
      </c>
      <c r="D2" s="185"/>
      <c r="E2" s="185"/>
      <c r="F2" s="185"/>
      <c r="G2" s="185"/>
      <c r="H2" s="185"/>
      <c r="I2" s="185"/>
      <c r="J2" s="185"/>
      <c r="K2" s="185"/>
      <c r="L2" s="185"/>
      <c r="M2" s="186"/>
    </row>
    <row r="3" spans="1:288" ht="5.0999999999999996" customHeight="1" thickBot="1" x14ac:dyDescent="0.3">
      <c r="A3" s="40"/>
      <c r="B3" s="40"/>
      <c r="C3" s="40"/>
      <c r="D3" s="40"/>
      <c r="E3" s="40"/>
      <c r="F3" s="37"/>
    </row>
    <row r="4" spans="1:288" ht="24.75" customHeight="1" thickBot="1" x14ac:dyDescent="0.3">
      <c r="A4" s="40" t="s">
        <v>50</v>
      </c>
      <c r="B4" s="40"/>
      <c r="C4" s="187" t="str">
        <f>IF(OR(Main!I3="",Main!L3=""),"",CONCATENATE("S",SEM," / ",TAHUN))</f>
        <v/>
      </c>
      <c r="D4" s="188"/>
      <c r="E4" s="40"/>
      <c r="F4" s="37"/>
    </row>
    <row r="5" spans="1:288" ht="5.0999999999999996" customHeight="1" thickBot="1" x14ac:dyDescent="0.3"/>
    <row r="6" spans="1:288" s="14" customFormat="1" ht="39.950000000000003" customHeight="1" x14ac:dyDescent="0.25">
      <c r="A6" s="191" t="s">
        <v>3</v>
      </c>
      <c r="B6" s="189" t="s">
        <v>5</v>
      </c>
      <c r="C6" s="189" t="s">
        <v>6</v>
      </c>
      <c r="D6" s="189" t="s">
        <v>9</v>
      </c>
      <c r="E6" s="189" t="s">
        <v>7</v>
      </c>
      <c r="F6" s="205" t="s">
        <v>53</v>
      </c>
      <c r="G6" s="196" t="str">
        <f>IF(AND(KPENT1="",NPEMT1=""),"",CONCATENATE("TEORI 1 - ",KPENT1," (",NPEMT1,")"))</f>
        <v/>
      </c>
      <c r="H6" s="194"/>
      <c r="I6" s="194"/>
      <c r="J6" s="194"/>
      <c r="K6" s="194"/>
      <c r="L6" s="194"/>
      <c r="M6" s="195"/>
      <c r="N6" s="197" t="str">
        <f>IF(AND(KPENT2="",NPEMT2=""),"",CONCATENATE("TEORI 2 - ",KPENT2," (",NPEMT2,")"))</f>
        <v/>
      </c>
      <c r="O6" s="197"/>
      <c r="P6" s="197"/>
      <c r="Q6" s="197"/>
      <c r="R6" s="197"/>
      <c r="S6" s="197"/>
      <c r="T6" s="198"/>
      <c r="U6" s="196" t="str">
        <f>IF(AND(KPENT3="",NPEMT3=""),"",CONCATENATE("TEORI 3 - ",KPENT3," (",NPEMT3,")"))</f>
        <v/>
      </c>
      <c r="V6" s="194"/>
      <c r="W6" s="194"/>
      <c r="X6" s="194"/>
      <c r="Y6" s="194"/>
      <c r="Z6" s="194"/>
      <c r="AA6" s="195"/>
      <c r="AB6" s="193" t="str">
        <f>IF(AND(KPENT4="",NPEMT4=""),"",CONCATENATE("TEORI 4 - ",KPENT4," (",NPEMT4,")"))</f>
        <v/>
      </c>
      <c r="AC6" s="194"/>
      <c r="AD6" s="194"/>
      <c r="AE6" s="194"/>
      <c r="AF6" s="194"/>
      <c r="AG6" s="194"/>
      <c r="AH6" s="195"/>
      <c r="AI6" s="196" t="str">
        <f>IF(AND(KPENT5="",NPEMT5=""),"",CONCATENATE("TEORI 5 - ",KPENT5," (",NPEMT5,")"))</f>
        <v/>
      </c>
      <c r="AJ6" s="194"/>
      <c r="AK6" s="194"/>
      <c r="AL6" s="194"/>
      <c r="AM6" s="194"/>
      <c r="AN6" s="194"/>
      <c r="AO6" s="195"/>
      <c r="AP6" s="193" t="str">
        <f>IF(AND(KPENT6="",NPEMT6=""),"",CONCATENATE("TEORI 6 - ",KPENT6," (",NPEMT6,")"))</f>
        <v/>
      </c>
      <c r="AQ6" s="194"/>
      <c r="AR6" s="194"/>
      <c r="AS6" s="194"/>
      <c r="AT6" s="194"/>
      <c r="AU6" s="194"/>
      <c r="AV6" s="195"/>
      <c r="AW6" s="196" t="str">
        <f>IF(AND(KPENT7="",NPEMT7=""),"",CONCATENATE("TEORI 7 - ",KPENT7," (",NPEMT7,")"))</f>
        <v/>
      </c>
      <c r="AX6" s="194"/>
      <c r="AY6" s="194"/>
      <c r="AZ6" s="194"/>
      <c r="BA6" s="194"/>
      <c r="BB6" s="194"/>
      <c r="BC6" s="195"/>
      <c r="BD6" s="193" t="str">
        <f>IF(AND(KPENT8="",NPEMT8=""),"",CONCATENATE("TEORI 8 - ",KPENT8," (",NPEMT8,")"))</f>
        <v/>
      </c>
      <c r="BE6" s="194"/>
      <c r="BF6" s="194"/>
      <c r="BG6" s="194"/>
      <c r="BH6" s="194"/>
      <c r="BI6" s="194"/>
      <c r="BJ6" s="195"/>
      <c r="BK6" s="196" t="str">
        <f>IF(AND(KPENT9="",NPEMT9=""),"",CONCATENATE("TEORI 9 - ",KPENT9," (",NPEMT9,")"))</f>
        <v/>
      </c>
      <c r="BL6" s="194"/>
      <c r="BM6" s="194"/>
      <c r="BN6" s="194"/>
      <c r="BO6" s="194"/>
      <c r="BP6" s="194"/>
      <c r="BQ6" s="195"/>
      <c r="BR6" s="193" t="str">
        <f>IF(AND(KPENT10="",NPEMT10=""),"",CONCATENATE("TEORI 10 - ",KPENT10," (",NPEMT10,")"))</f>
        <v/>
      </c>
      <c r="BS6" s="194"/>
      <c r="BT6" s="194"/>
      <c r="BU6" s="194"/>
      <c r="BV6" s="194"/>
      <c r="BW6" s="194"/>
      <c r="BX6" s="195"/>
      <c r="BY6" s="196" t="str">
        <f>IF(AND(KPENT11="",NPEMT11=""),"",CONCATENATE("TEORI 11 - ",KPENT11," (",NPEMT11,")"))</f>
        <v/>
      </c>
      <c r="BZ6" s="194"/>
      <c r="CA6" s="194"/>
      <c r="CB6" s="194"/>
      <c r="CC6" s="194"/>
      <c r="CD6" s="194"/>
      <c r="CE6" s="195"/>
      <c r="CF6" s="193" t="str">
        <f>IF(AND(KPENT12="",NPEMT12=""),"",CONCATENATE("TEORI 12 - ",KPENT12," (",NPEMT12,")"))</f>
        <v/>
      </c>
      <c r="CG6" s="194"/>
      <c r="CH6" s="194"/>
      <c r="CI6" s="194"/>
      <c r="CJ6" s="194"/>
      <c r="CK6" s="194"/>
      <c r="CL6" s="195"/>
      <c r="CM6" s="196" t="str">
        <f>IF(AND(KPENT13="",NPEMT13=""),"",CONCATENATE("TEORI 13 - ",KPENT13," (",NPEMT13,")"))</f>
        <v/>
      </c>
      <c r="CN6" s="194"/>
      <c r="CO6" s="194"/>
      <c r="CP6" s="194"/>
      <c r="CQ6" s="194"/>
      <c r="CR6" s="194"/>
      <c r="CS6" s="195"/>
      <c r="CT6" s="193" t="str">
        <f>IF(AND(KPENT14="",NPEMT14=""),"",CONCATENATE("TEORI 14 - ",KPENT14," (",NPEMT14,")"))</f>
        <v/>
      </c>
      <c r="CU6" s="194"/>
      <c r="CV6" s="194"/>
      <c r="CW6" s="194"/>
      <c r="CX6" s="194"/>
      <c r="CY6" s="194"/>
      <c r="CZ6" s="195"/>
      <c r="DA6" s="196" t="str">
        <f>IF(AND(KPENT15="",NPEMT15=""),"",CONCATENATE("TEORI 15 - ",KPENT15," (",NPEMT15,")"))</f>
        <v/>
      </c>
      <c r="DB6" s="194"/>
      <c r="DC6" s="194"/>
      <c r="DD6" s="194"/>
      <c r="DE6" s="194"/>
      <c r="DF6" s="194"/>
      <c r="DG6" s="195"/>
      <c r="DH6" s="193" t="str">
        <f>IF(AND(KPENT16="",NPEMT16=""),"",CONCATENATE("TEORI 16 - ",KPENT16," (",NPEMT16,")"))</f>
        <v/>
      </c>
      <c r="DI6" s="194"/>
      <c r="DJ6" s="194"/>
      <c r="DK6" s="194"/>
      <c r="DL6" s="194"/>
      <c r="DM6" s="194"/>
      <c r="DN6" s="195"/>
      <c r="DO6" s="196" t="str">
        <f>IF(AND(KPENT17="",NPEMT17=""),"",CONCATENATE("TEORI 17 - ",KPENT17," (",NPEMT17,")"))</f>
        <v/>
      </c>
      <c r="DP6" s="194"/>
      <c r="DQ6" s="194"/>
      <c r="DR6" s="194"/>
      <c r="DS6" s="194"/>
      <c r="DT6" s="194"/>
      <c r="DU6" s="195"/>
      <c r="DV6" s="193" t="str">
        <f>IF(AND(KPENT18="",NPEMT18=""),"",CONCATENATE("TEORI 18 - ",KPENT18," (",NPEMT18,")"))</f>
        <v/>
      </c>
      <c r="DW6" s="194"/>
      <c r="DX6" s="194"/>
      <c r="DY6" s="194"/>
      <c r="DZ6" s="194"/>
      <c r="EA6" s="194"/>
      <c r="EB6" s="195"/>
      <c r="EC6" s="196" t="str">
        <f>IF(AND(KPENT19="",NPEMT19=""),"",CONCATENATE("TEORI 19 - ",KPENT19," (",NPEMT19,")"))</f>
        <v/>
      </c>
      <c r="ED6" s="194"/>
      <c r="EE6" s="194"/>
      <c r="EF6" s="194"/>
      <c r="EG6" s="194"/>
      <c r="EH6" s="194"/>
      <c r="EI6" s="195"/>
      <c r="EJ6" s="193" t="str">
        <f>IF(AND(KPENT20="",NPEMT20=""),"",CONCATENATE("TEORI 20 - ",KPENT20," (",NPEMT20,")"))</f>
        <v/>
      </c>
      <c r="EK6" s="194"/>
      <c r="EL6" s="194"/>
      <c r="EM6" s="194"/>
      <c r="EN6" s="194"/>
      <c r="EO6" s="194"/>
      <c r="EP6" s="195"/>
      <c r="EQ6" s="202" t="str">
        <f>IF(AND(KPENA1="",NPEMA1=""),"",CONCATENATE("AMALI 1 - ",KPENA1," (",NPEMA1,")"))</f>
        <v/>
      </c>
      <c r="ER6" s="200"/>
      <c r="ES6" s="200"/>
      <c r="ET6" s="200"/>
      <c r="EU6" s="200"/>
      <c r="EV6" s="200"/>
      <c r="EW6" s="201"/>
      <c r="EX6" s="207" t="str">
        <f>IF(AND(KPENA2="",NPEMA2=""),"",CONCATENATE("AMALI 2 - ",KPENA2," (",NPEMA2,")"))</f>
        <v/>
      </c>
      <c r="EY6" s="207"/>
      <c r="EZ6" s="207"/>
      <c r="FA6" s="207"/>
      <c r="FB6" s="207"/>
      <c r="FC6" s="207"/>
      <c r="FD6" s="208"/>
      <c r="FE6" s="202" t="str">
        <f>IF(AND(KPENA3="",NPEMA3=""),"",CONCATENATE("AMALI 3 - ",KPENA3," (",NPEMA3,")"))</f>
        <v/>
      </c>
      <c r="FF6" s="200"/>
      <c r="FG6" s="200"/>
      <c r="FH6" s="200"/>
      <c r="FI6" s="200"/>
      <c r="FJ6" s="200"/>
      <c r="FK6" s="201"/>
      <c r="FL6" s="199" t="str">
        <f>IF(AND(KPENA4="",NPEMA4=""),"",CONCATENATE("AMALI 4 - ",KPENA4," (",NPEMA4,")"))</f>
        <v/>
      </c>
      <c r="FM6" s="200"/>
      <c r="FN6" s="200"/>
      <c r="FO6" s="200"/>
      <c r="FP6" s="200"/>
      <c r="FQ6" s="200"/>
      <c r="FR6" s="201"/>
      <c r="FS6" s="202" t="str">
        <f>IF(AND(KPENA5="",NPEMA5=""),"",CONCATENATE("AMALI 5 - ",KPENA5," (",NPEMA5,")"))</f>
        <v/>
      </c>
      <c r="FT6" s="200"/>
      <c r="FU6" s="200"/>
      <c r="FV6" s="200"/>
      <c r="FW6" s="200"/>
      <c r="FX6" s="200"/>
      <c r="FY6" s="201"/>
      <c r="FZ6" s="199" t="str">
        <f>IF(AND(KPENA6="",NPEMA6=""),"",CONCATENATE("AMALI 6 - ",KPENA6," (",NPEMA6,")"))</f>
        <v/>
      </c>
      <c r="GA6" s="200"/>
      <c r="GB6" s="200"/>
      <c r="GC6" s="200"/>
      <c r="GD6" s="200"/>
      <c r="GE6" s="200"/>
      <c r="GF6" s="201"/>
      <c r="GG6" s="202" t="str">
        <f>IF(AND(KPENA7="",NPEMA7=""),"",CONCATENATE("AMALI 7 - ",KPENA7," (",NPEMA7,")"))</f>
        <v/>
      </c>
      <c r="GH6" s="200"/>
      <c r="GI6" s="200"/>
      <c r="GJ6" s="200"/>
      <c r="GK6" s="200"/>
      <c r="GL6" s="200"/>
      <c r="GM6" s="201"/>
      <c r="GN6" s="199" t="str">
        <f>IF(AND(KPENA8="",NPEMA8=""),"",CONCATENATE("AMALI 8 - ",KPENA8," (",NPEMA8,")"))</f>
        <v/>
      </c>
      <c r="GO6" s="200"/>
      <c r="GP6" s="200"/>
      <c r="GQ6" s="200"/>
      <c r="GR6" s="200"/>
      <c r="GS6" s="200"/>
      <c r="GT6" s="201"/>
      <c r="GU6" s="202" t="str">
        <f>IF(AND(KPENA9="",NPEMA9=""),"",CONCATENATE("AMALI 9 - ",KPENA9," (",NPEMA9,")"))</f>
        <v/>
      </c>
      <c r="GV6" s="200"/>
      <c r="GW6" s="200"/>
      <c r="GX6" s="200"/>
      <c r="GY6" s="200"/>
      <c r="GZ6" s="200"/>
      <c r="HA6" s="201"/>
      <c r="HB6" s="199" t="str">
        <f>IF(AND(KPENA10="",NPEMA10=""),"",CONCATENATE("AMALI 10 - ",KPENA10," (",NPEMA10,")"))</f>
        <v/>
      </c>
      <c r="HC6" s="200"/>
      <c r="HD6" s="200"/>
      <c r="HE6" s="200"/>
      <c r="HF6" s="200"/>
      <c r="HG6" s="200"/>
      <c r="HH6" s="201"/>
      <c r="HI6" s="202" t="str">
        <f>IF(AND(KPENA11="",NPEMA11=""),"",CONCATENATE("AMALI 11 - ",KPENA11," (",NPEMA11,")"))</f>
        <v/>
      </c>
      <c r="HJ6" s="200"/>
      <c r="HK6" s="200"/>
      <c r="HL6" s="200"/>
      <c r="HM6" s="200"/>
      <c r="HN6" s="200"/>
      <c r="HO6" s="201"/>
      <c r="HP6" s="199" t="str">
        <f>IF(AND(KPENA12="",NPEMA12=""),"",CONCATENATE("AMALI 12 - ",KPENA12," (",NPEMA12,")"))</f>
        <v/>
      </c>
      <c r="HQ6" s="200"/>
      <c r="HR6" s="200"/>
      <c r="HS6" s="200"/>
      <c r="HT6" s="200"/>
      <c r="HU6" s="200"/>
      <c r="HV6" s="201"/>
      <c r="HW6" s="202" t="str">
        <f>IF(AND(KPENA13="",NPEMA13=""),"",CONCATENATE("AMALI 13 - ",KPENA13," (",NPEMA13,")"))</f>
        <v/>
      </c>
      <c r="HX6" s="200"/>
      <c r="HY6" s="200"/>
      <c r="HZ6" s="200"/>
      <c r="IA6" s="200"/>
      <c r="IB6" s="200"/>
      <c r="IC6" s="201"/>
      <c r="ID6" s="199" t="str">
        <f>IF(AND(KPENA14="",NPEMA14=""),"",CONCATENATE("AMALI 14 - ",KPENA14," (",NPEMA14,")"))</f>
        <v/>
      </c>
      <c r="IE6" s="200"/>
      <c r="IF6" s="200"/>
      <c r="IG6" s="200"/>
      <c r="IH6" s="200"/>
      <c r="II6" s="200"/>
      <c r="IJ6" s="201"/>
      <c r="IK6" s="202" t="str">
        <f>IF(AND(KPENA15="",NPEMA15=""),"",CONCATENATE("AMALI 15 - ",KPENA15," (",NPEMA15,")"))</f>
        <v/>
      </c>
      <c r="IL6" s="200"/>
      <c r="IM6" s="200"/>
      <c r="IN6" s="200"/>
      <c r="IO6" s="200"/>
      <c r="IP6" s="200"/>
      <c r="IQ6" s="201"/>
      <c r="IR6" s="199" t="str">
        <f>IF(AND(KPENA16="",NPEMA16=""),"",CONCATENATE("AMALI 16 - ",KPENA16," (",NPEMA16,")"))</f>
        <v/>
      </c>
      <c r="IS6" s="200"/>
      <c r="IT6" s="200"/>
      <c r="IU6" s="200"/>
      <c r="IV6" s="200"/>
      <c r="IW6" s="200"/>
      <c r="IX6" s="201"/>
      <c r="IY6" s="202" t="str">
        <f>IF(AND(KPENA17="",NPEMA17=""),"",CONCATENATE("AMALI 17 - ",KPENA17," (",NPEMA17,")"))</f>
        <v/>
      </c>
      <c r="IZ6" s="200"/>
      <c r="JA6" s="200"/>
      <c r="JB6" s="200"/>
      <c r="JC6" s="200"/>
      <c r="JD6" s="200"/>
      <c r="JE6" s="201"/>
      <c r="JF6" s="199" t="str">
        <f>IF(AND(KPENA18="",NPEMA18=""),"",CONCATENATE("AMALI 18 - ",KPENA18," (",NPEMA18,")"))</f>
        <v/>
      </c>
      <c r="JG6" s="200"/>
      <c r="JH6" s="200"/>
      <c r="JI6" s="200"/>
      <c r="JJ6" s="200"/>
      <c r="JK6" s="200"/>
      <c r="JL6" s="201"/>
      <c r="JM6" s="202" t="str">
        <f>IF(AND(KPENA19="",NPEMA19=""),"",CONCATENATE("AMALI 19 - ",KPENA19," (",NPEMA19,")"))</f>
        <v/>
      </c>
      <c r="JN6" s="200"/>
      <c r="JO6" s="200"/>
      <c r="JP6" s="200"/>
      <c r="JQ6" s="200"/>
      <c r="JR6" s="200"/>
      <c r="JS6" s="201"/>
      <c r="JT6" s="199" t="str">
        <f>IF(AND(KPENA20="",NPEMA20=""),"",CONCATENATE("AMALI 20 - ",KPENA20," (",NPEMA20,")"))</f>
        <v/>
      </c>
      <c r="JU6" s="200"/>
      <c r="JV6" s="200"/>
      <c r="JW6" s="200"/>
      <c r="JX6" s="200"/>
      <c r="JY6" s="200"/>
      <c r="JZ6" s="201"/>
      <c r="KA6" s="191" t="str">
        <f>CONCATENATE("JUMLAH PB TEORI (",JUMLAHPBT,")")</f>
        <v>JUMLAH PB TEORI (0)</v>
      </c>
      <c r="KB6" s="203" t="str">
        <f>CONCATENATE("JUMLAH PB AMALI (",JUMLAHPBA,")")</f>
        <v>JUMLAH PB AMALI (0)</v>
      </c>
    </row>
    <row r="7" spans="1:288" ht="39.950000000000003" customHeight="1" thickBot="1" x14ac:dyDescent="0.3">
      <c r="A7" s="192"/>
      <c r="B7" s="190"/>
      <c r="C7" s="190"/>
      <c r="D7" s="190"/>
      <c r="E7" s="190"/>
      <c r="F7" s="20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2"/>
      <c r="KB7" s="204"/>
    </row>
    <row r="8" spans="1:288" ht="24.75" customHeight="1" x14ac:dyDescent="0.25">
      <c r="A8" s="31">
        <v>1</v>
      </c>
      <c r="B8" s="51" t="str">
        <f>IF(FIN!B8="","",FIN!B8)</f>
        <v>AKMAL DANIAL BIN KAMAL IZAT</v>
      </c>
      <c r="C8" s="32" t="str">
        <f>IF(FIN!C8="","",FIN!C8)</f>
        <v>4ETE</v>
      </c>
      <c r="D8" s="32" t="str">
        <f>IF(FIN!E8="","",FIN!E8)</f>
        <v>K591CETE001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MOHAMAD AMIRUL AKBAR BIN OSMAN ALI</v>
      </c>
      <c r="C9" s="25" t="str">
        <f>IF(FIN!C9="","",FIN!C9)</f>
        <v>4ETE</v>
      </c>
      <c r="D9" s="25" t="str">
        <f>IF(FIN!E9="","",FIN!E9)</f>
        <v>K591CETE003</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MOHAMAD IRHAM BIN AZMAN</v>
      </c>
      <c r="C10" s="25" t="str">
        <f>IF(FIN!C10="","",FIN!C10)</f>
        <v>4ETE</v>
      </c>
      <c r="D10" s="25" t="str">
        <f>IF(FIN!E10="","",FIN!E10)</f>
        <v>K591CETE004</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MOHAMAD KAMAL BIN ISMAIL</v>
      </c>
      <c r="C11" s="25" t="str">
        <f>IF(FIN!C11="","",FIN!C11)</f>
        <v>4ETE</v>
      </c>
      <c r="D11" s="25" t="str">
        <f>IF(FIN!E11="","",FIN!E11)</f>
        <v>K591CETE005</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MOHAMMAD FITRI BIN SAZLY</v>
      </c>
      <c r="C12" s="25" t="str">
        <f>IF(FIN!C12="","",FIN!C12)</f>
        <v>4ETE</v>
      </c>
      <c r="D12" s="25" t="str">
        <f>IF(FIN!E12="","",FIN!E12)</f>
        <v>K591CETE007</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MUHAMAD HAKIMIN BIN SUPARMIN</v>
      </c>
      <c r="C13" s="25" t="str">
        <f>IF(FIN!C13="","",FIN!C13)</f>
        <v>4ETE</v>
      </c>
      <c r="D13" s="25" t="str">
        <f>IF(FIN!E13="","",FIN!E13)</f>
        <v>K591CETE009</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MUHAMMAD AMINUDDIN BIN ROSLIZAN</v>
      </c>
      <c r="C14" s="25" t="str">
        <f>IF(FIN!C14="","",FIN!C14)</f>
        <v>4ETE</v>
      </c>
      <c r="D14" s="25" t="str">
        <f>IF(FIN!E14="","",FIN!E14)</f>
        <v>K591CETE010</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ASYIQ BIN KAMARUZAMAN</v>
      </c>
      <c r="C15" s="25" t="str">
        <f>IF(FIN!C15="","",FIN!C15)</f>
        <v>4ETE</v>
      </c>
      <c r="D15" s="25" t="str">
        <f>IF(FIN!E15="","",FIN!E15)</f>
        <v>K591CETE011</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FAIZULRULLAH BIN ZULKEFLI</v>
      </c>
      <c r="C16" s="25" t="str">
        <f>IF(FIN!C16="","",FIN!C16)</f>
        <v>4ETE</v>
      </c>
      <c r="D16" s="25" t="str">
        <f>IF(FIN!E16="","",FIN!E16)</f>
        <v>K591CETE012</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FAKHRULLAH BIN JAFFRI</v>
      </c>
      <c r="C17" s="25" t="str">
        <f>IF(FIN!C17="","",FIN!C17)</f>
        <v>4ETE</v>
      </c>
      <c r="D17" s="25" t="str">
        <f>IF(FIN!E17="","",FIN!E17)</f>
        <v>K591CETE013</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HAFIZUDDIN BIN SALEHUDDIN</v>
      </c>
      <c r="C18" s="25" t="str">
        <f>IF(FIN!C18="","",FIN!C18)</f>
        <v>4ETE</v>
      </c>
      <c r="D18" s="25" t="str">
        <f>IF(FIN!E18="","",FIN!E18)</f>
        <v>K591CETE014</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IKHWAN BIN ZULKIPLI</v>
      </c>
      <c r="C19" s="25" t="str">
        <f>IF(FIN!C19="","",FIN!C19)</f>
        <v>4ETE</v>
      </c>
      <c r="D19" s="25" t="str">
        <f>IF(FIN!E19="","",FIN!E19)</f>
        <v>K591CETE015</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SYAHIRAN IZZ BIN MAT NOH</v>
      </c>
      <c r="C20" s="25" t="str">
        <f>IF(FIN!C20="","",FIN!C20)</f>
        <v>4ETE</v>
      </c>
      <c r="D20" s="25" t="str">
        <f>IF(FIN!E20="","",FIN!E20)</f>
        <v>K591CETE016</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ZAKI BIN DAUD</v>
      </c>
      <c r="C21" s="25" t="str">
        <f>IF(FIN!C21="","",FIN!C21)</f>
        <v>4ETE</v>
      </c>
      <c r="D21" s="25" t="str">
        <f>IF(FIN!E21="","",FIN!E21)</f>
        <v>K591CETE017</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NUR ATHIRAH AUNI BINTI MOHAMED ARIF</v>
      </c>
      <c r="C22" s="25" t="str">
        <f>IF(FIN!C22="","",FIN!C22)</f>
        <v>4ETE</v>
      </c>
      <c r="D22" s="25" t="str">
        <f>IF(FIN!E22="","",FIN!E22)</f>
        <v>K591CETE019</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NUR AZRI HUSNINA BINTI SARMUJI</v>
      </c>
      <c r="C23" s="25" t="str">
        <f>IF(FIN!C23="","",FIN!C23)</f>
        <v>4ETE</v>
      </c>
      <c r="D23" s="25" t="str">
        <f>IF(FIN!E23="","",FIN!E23)</f>
        <v>K591CETE020</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NURUL AMIRA SYAFIQAH BINTI AZLI</v>
      </c>
      <c r="C24" s="25" t="str">
        <f>IF(FIN!C24="","",FIN!C24)</f>
        <v>4ETE</v>
      </c>
      <c r="D24" s="25" t="str">
        <f>IF(FIN!E24="","",FIN!E24)</f>
        <v>K591CETE021</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SHAIQAL SHA AQMAL BIN AZLAN SHAH</v>
      </c>
      <c r="C25" s="25" t="str">
        <f>IF(FIN!C25="","",FIN!C25)</f>
        <v>4ETE</v>
      </c>
      <c r="D25" s="25" t="str">
        <f>IF(FIN!E25="","",FIN!E25)</f>
        <v>K591CETE022</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TUAN MUHAMMAD AJWAD BIN TUAN MOHAMAD ZAIDI</v>
      </c>
      <c r="C26" s="25" t="str">
        <f>IF(FIN!C26="","",FIN!C26)</f>
        <v>4ETE</v>
      </c>
      <c r="D26" s="25" t="str">
        <f>IF(FIN!E26="","",FIN!E26)</f>
        <v>K591CETE024</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AFNAN AMIN BIN BAHARUDIN</v>
      </c>
      <c r="C27" s="25" t="str">
        <f>IF(FIN!C27="","",FIN!C27)</f>
        <v>4ETE</v>
      </c>
      <c r="D27" s="25" t="str">
        <f>IF(FIN!E27="","",FIN!E27)</f>
        <v>K621CETE012</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IKHMAL BIN AHMAD SAHARUDIN</v>
      </c>
      <c r="C28" s="25" t="str">
        <f>IF(FIN!C28="","",FIN!C28)</f>
        <v>4ETE</v>
      </c>
      <c r="D28" s="25" t="str">
        <f>IF(FIN!E28="","",FIN!E28)</f>
        <v>K621CETE007</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ABU SAID BIN AZMIN</v>
      </c>
      <c r="C29" s="25" t="str">
        <f>IF(FIN!C29="","",FIN!C29)</f>
        <v>4ETN</v>
      </c>
      <c r="D29" s="25" t="str">
        <f>IF(FIN!E29="","",FIN!E29)</f>
        <v>K591CETN002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FATHIN NAJIHAH BINTI MOHMAD NIZAM</v>
      </c>
      <c r="C30" s="25" t="str">
        <f>IF(FIN!C30="","",FIN!C30)</f>
        <v>4ETN</v>
      </c>
      <c r="D30" s="25" t="str">
        <f>IF(FIN!E30="","",FIN!E30)</f>
        <v>K591CETN003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MOHAMAD KHAIRUL SYAPIQ BIN RASIDI</v>
      </c>
      <c r="C31" s="25" t="str">
        <f>IF(FIN!C31="","",FIN!C31)</f>
        <v>4ETN</v>
      </c>
      <c r="D31" s="25" t="str">
        <f>IF(FIN!E31="","",FIN!E31)</f>
        <v>K591CETN004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MOHAMAD QAYYUM BIN ABDUL HALIM</v>
      </c>
      <c r="C32" s="25" t="str">
        <f>IF(FIN!C32="","",FIN!C32)</f>
        <v>4ETN</v>
      </c>
      <c r="D32" s="25" t="str">
        <f>IF(FIN!E32="","",FIN!E32)</f>
        <v>K591CETN005</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MOHAMAD SHAHNIZAM AZRUL BIN SHAHARIN</v>
      </c>
      <c r="C33" s="25" t="str">
        <f>IF(FIN!C33="","",FIN!C33)</f>
        <v>4ETN</v>
      </c>
      <c r="D33" s="25" t="str">
        <f>IF(FIN!E33="","",FIN!E33)</f>
        <v>K591CETN006</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MOHAMAD SUFI HAZIQ BIN TAJUDIN</v>
      </c>
      <c r="C34" s="25" t="str">
        <f>IF(FIN!C34="","",FIN!C34)</f>
        <v>4ETN</v>
      </c>
      <c r="D34" s="25" t="str">
        <f>IF(FIN!E34="","",FIN!E34)</f>
        <v>K591CETN007</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MUHAMAD AFZAN BIN  ISHAK</v>
      </c>
      <c r="C35" s="25" t="str">
        <f>IF(FIN!C35="","",FIN!C35)</f>
        <v>4ETN</v>
      </c>
      <c r="D35" s="25" t="str">
        <f>IF(FIN!E35="","",FIN!E35)</f>
        <v>K591CETN008</v>
      </c>
      <c r="E35" s="25">
        <f>IF(FIN!J35="","",FIN!J35)</f>
        <v>1</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MUHAMMAD AZMI BIN ADNAN</v>
      </c>
      <c r="C36" s="25" t="str">
        <f>IF(FIN!C36="","",FIN!C36)</f>
        <v>4ETN</v>
      </c>
      <c r="D36" s="25" t="str">
        <f>IF(FIN!E36="","",FIN!E36)</f>
        <v>K591CETN009</v>
      </c>
      <c r="E36" s="25">
        <f>IF(FIN!J36="","",FIN!J36)</f>
        <v>1</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MUHAMMAD IRFAN BIN ZAKIR</v>
      </c>
      <c r="C37" s="25" t="str">
        <f>IF(FIN!C37="","",FIN!C37)</f>
        <v>4ETN</v>
      </c>
      <c r="D37" s="25" t="str">
        <f>IF(FIN!E37="","",FIN!E37)</f>
        <v>K591CETN010</v>
      </c>
      <c r="E37" s="25">
        <f>IF(FIN!J37="","",FIN!J37)</f>
        <v>0</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NURUL ATIKAH BINTI ADNAN</v>
      </c>
      <c r="C38" s="25" t="str">
        <f>IF(FIN!C38="","",FIN!C38)</f>
        <v>4ETN</v>
      </c>
      <c r="D38" s="25" t="str">
        <f>IF(FIN!E38="","",FIN!E38)</f>
        <v>K591CETN011</v>
      </c>
      <c r="E38" s="25">
        <f>IF(FIN!J38="","",FIN!J38)</f>
        <v>1</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NURUL NAJIHAH WA'EYAH BINTI AJMAIN</v>
      </c>
      <c r="C39" s="25" t="str">
        <f>IF(FIN!C39="","",FIN!C39)</f>
        <v>4ETN</v>
      </c>
      <c r="D39" s="25" t="str">
        <f>IF(FIN!E39="","",FIN!E39)</f>
        <v>K591CETN012</v>
      </c>
      <c r="E39" s="25">
        <f>IF(FIN!J39="","",FIN!J39)</f>
        <v>1</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NURUL YUMNI BINTI ROSLI</v>
      </c>
      <c r="C40" s="25" t="str">
        <f>IF(FIN!C40="","",FIN!C40)</f>
        <v>4ETN</v>
      </c>
      <c r="D40" s="25" t="str">
        <f>IF(FIN!E40="","",FIN!E40)</f>
        <v>K591CETN013</v>
      </c>
      <c r="E40" s="25">
        <f>IF(FIN!J40="","",FIN!J40)</f>
        <v>1</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SITI NUR UMIRAH BINTI MOHD KAMARUDIN</v>
      </c>
      <c r="C41" s="25" t="str">
        <f>IF(FIN!C41="","",FIN!C41)</f>
        <v>4ETN</v>
      </c>
      <c r="D41" s="25" t="str">
        <f>IF(FIN!E41="","",FIN!E41)</f>
        <v>K591CETN014</v>
      </c>
      <c r="E41" s="25">
        <f>IF(FIN!J41="","",FIN!J41)</f>
        <v>1</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WAN MUHAMMAD AFIQ BIN WAN AZIR</v>
      </c>
      <c r="C42" s="25" t="str">
        <f>IF(FIN!C42="","",FIN!C42)</f>
        <v>4ETN</v>
      </c>
      <c r="D42" s="25" t="str">
        <f>IF(FIN!E42="","",FIN!E42)</f>
        <v>K591CETN015</v>
      </c>
      <c r="E42" s="25">
        <f>IF(FIN!J42="","",FIN!J42)</f>
        <v>1</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ABDUL AL HAFIZ BIN ABDUL HADI</v>
      </c>
      <c r="C43" s="25" t="str">
        <f>IF(FIN!C43="","",FIN!C43)</f>
        <v>4MPI</v>
      </c>
      <c r="D43" s="25" t="str">
        <f>IF(FIN!E43="","",FIN!E43)</f>
        <v>K591CMPI001</v>
      </c>
      <c r="E43" s="25">
        <f>IF(FIN!J43="","",FIN!J43)</f>
        <v>1</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AHMAD FAIQ BIN ZAMRI</v>
      </c>
      <c r="C44" s="25" t="str">
        <f>IF(FIN!C44="","",FIN!C44)</f>
        <v>4MPI</v>
      </c>
      <c r="D44" s="25" t="str">
        <f>IF(FIN!E44="","",FIN!E44)</f>
        <v>K591CMPI002</v>
      </c>
      <c r="E44" s="25">
        <f>IF(FIN!J44="","",FIN!J44)</f>
        <v>1</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AINAA ATHIRAH BINTI KASMIN</v>
      </c>
      <c r="C45" s="25" t="str">
        <f>IF(FIN!C45="","",FIN!C45)</f>
        <v>4MPI</v>
      </c>
      <c r="D45" s="25" t="str">
        <f>IF(FIN!E45="","",FIN!E45)</f>
        <v>K591CMPI003</v>
      </c>
      <c r="E45" s="25">
        <f>IF(FIN!J45="","",FIN!J45)</f>
        <v>1</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AIRIL FARHAN BIN SHAMSUL AZMAN</v>
      </c>
      <c r="C46" s="25" t="str">
        <f>IF(FIN!C46="","",FIN!C46)</f>
        <v>4MPI</v>
      </c>
      <c r="D46" s="25" t="str">
        <f>IF(FIN!E46="","",FIN!E46)</f>
        <v>K591CMPI004</v>
      </c>
      <c r="E46" s="25">
        <f>IF(FIN!J46="","",FIN!J46)</f>
        <v>1</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AMIRUL HAKIMI BIN ANUAR</v>
      </c>
      <c r="C47" s="25" t="str">
        <f>IF(FIN!C47="","",FIN!C47)</f>
        <v>4MPI</v>
      </c>
      <c r="D47" s="25" t="str">
        <f>IF(FIN!E47="","",FIN!E47)</f>
        <v>K591CMPI005</v>
      </c>
      <c r="E47" s="25">
        <f>IF(FIN!J47="","",FIN!J47)</f>
        <v>1</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IZMA SYAMIMY NADIA BINTI MOHAMAD ZAINI</v>
      </c>
      <c r="C48" s="25" t="str">
        <f>IF(FIN!C48="","",FIN!C48)</f>
        <v>4MPI</v>
      </c>
      <c r="D48" s="25" t="str">
        <f>IF(FIN!E48="","",FIN!E48)</f>
        <v>K591CMPI006</v>
      </c>
      <c r="E48" s="25">
        <f>IF(FIN!J48="","",FIN!J48)</f>
        <v>1</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MOHAMAD AZRUL AMIN BIN AZMAN</v>
      </c>
      <c r="C49" s="25" t="str">
        <f>IF(FIN!C49="","",FIN!C49)</f>
        <v>4MPI</v>
      </c>
      <c r="D49" s="25" t="str">
        <f>IF(FIN!E49="","",FIN!E49)</f>
        <v>K591CMPI008</v>
      </c>
      <c r="E49" s="25">
        <f>IF(FIN!J49="","",FIN!J49)</f>
        <v>1</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MOHAMAD HAFIZ BIN KAMARUZZAMAN</v>
      </c>
      <c r="C50" s="25" t="str">
        <f>IF(FIN!C50="","",FIN!C50)</f>
        <v>4MPI</v>
      </c>
      <c r="D50" s="25" t="str">
        <f>IF(FIN!E50="","",FIN!E50)</f>
        <v>K591CMPI009</v>
      </c>
      <c r="E50" s="25">
        <f>IF(FIN!J50="","",FIN!J50)</f>
        <v>1</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MOHAMAD KHARUL NIZAM BIN MOHD ASRI</v>
      </c>
      <c r="C51" s="25" t="str">
        <f>IF(FIN!C51="","",FIN!C51)</f>
        <v>4MPI</v>
      </c>
      <c r="D51" s="25" t="str">
        <f>IF(FIN!E51="","",FIN!E51)</f>
        <v>K591CMPI010</v>
      </c>
      <c r="E51" s="25">
        <f>IF(FIN!J51="","",FIN!J51)</f>
        <v>1</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MOHAMAD SYAFIQ BIN RAHMAN</v>
      </c>
      <c r="C52" s="25" t="str">
        <f>IF(FIN!C52="","",FIN!C52)</f>
        <v>4MPI</v>
      </c>
      <c r="D52" s="25" t="str">
        <f>IF(FIN!E52="","",FIN!E52)</f>
        <v>K591CMPI011</v>
      </c>
      <c r="E52" s="25">
        <f>IF(FIN!J52="","",FIN!J52)</f>
        <v>1</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MOHAMMAD AIMAN BIN ABDUL HALIM</v>
      </c>
      <c r="C53" s="25" t="str">
        <f>IF(FIN!C53="","",FIN!C53)</f>
        <v>4MPI</v>
      </c>
      <c r="D53" s="25" t="str">
        <f>IF(FIN!E53="","",FIN!E53)</f>
        <v>K591CMPI012</v>
      </c>
      <c r="E53" s="25">
        <f>IF(FIN!J53="","",FIN!J53)</f>
        <v>1</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MOHAMMAD AMIRUL AMMAR BIN  AZIZAN</v>
      </c>
      <c r="C54" s="25" t="str">
        <f>IF(FIN!C54="","",FIN!C54)</f>
        <v>4MPI</v>
      </c>
      <c r="D54" s="25" t="str">
        <f>IF(FIN!E54="","",FIN!E54)</f>
        <v>K591CMPI013</v>
      </c>
      <c r="E54" s="25">
        <f>IF(FIN!J54="","",FIN!J54)</f>
        <v>1</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MOHD AFIZZUDIN BIN MASRAN</v>
      </c>
      <c r="C55" s="25" t="str">
        <f>IF(FIN!C55="","",FIN!C55)</f>
        <v>4MPI</v>
      </c>
      <c r="D55" s="25" t="str">
        <f>IF(FIN!E55="","",FIN!E55)</f>
        <v>K591CMPI014</v>
      </c>
      <c r="E55" s="25">
        <f>IF(FIN!J55="","",FIN!J55)</f>
        <v>1</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MUHAMAD HAZIQ IRFAN BIN HISHAMUDDIN</v>
      </c>
      <c r="C56" s="25" t="str">
        <f>IF(FIN!C56="","",FIN!C56)</f>
        <v>4MPI</v>
      </c>
      <c r="D56" s="25" t="str">
        <f>IF(FIN!E56="","",FIN!E56)</f>
        <v>K591CMPI016</v>
      </c>
      <c r="E56" s="25">
        <f>IF(FIN!J56="","",FIN!J56)</f>
        <v>1</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MUHAMMAD AIMAN HAIQAL BIN SALLEHUDDIN</v>
      </c>
      <c r="C57" s="25" t="str">
        <f>IF(FIN!C57="","",FIN!C57)</f>
        <v>4MPI</v>
      </c>
      <c r="D57" s="25" t="str">
        <f>IF(FIN!E57="","",FIN!E57)</f>
        <v>K591CMPI018</v>
      </c>
      <c r="E57" s="25">
        <f>IF(FIN!J57="","",FIN!J57)</f>
        <v>0</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MUHAMMAD ALIFF AIDIL BIN MUHAMMAD RAHIM</v>
      </c>
      <c r="C58" s="25" t="str">
        <f>IF(FIN!C58="","",FIN!C58)</f>
        <v>4MPI</v>
      </c>
      <c r="D58" s="25" t="str">
        <f>IF(FIN!E58="","",FIN!E58)</f>
        <v>K591CMPI019</v>
      </c>
      <c r="E58" s="25">
        <f>IF(FIN!J58="","",FIN!J58)</f>
        <v>1</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MUHAMMAD FARID BIN ZAKRI</v>
      </c>
      <c r="C59" s="25" t="str">
        <f>IF(FIN!C59="","",FIN!C59)</f>
        <v>4MPI</v>
      </c>
      <c r="D59" s="25" t="str">
        <f>IF(FIN!E59="","",FIN!E59)</f>
        <v>K591CMPI020</v>
      </c>
      <c r="E59" s="25">
        <f>IF(FIN!J59="","",FIN!J59)</f>
        <v>1</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MUHAMMAD IRSYADUDDIN BIN AHMAD SHALABAY</v>
      </c>
      <c r="C60" s="25" t="str">
        <f>IF(FIN!C60="","",FIN!C60)</f>
        <v>4MPI</v>
      </c>
      <c r="D60" s="25" t="str">
        <f>IF(FIN!E60="","",FIN!E60)</f>
        <v>K591CMPI021</v>
      </c>
      <c r="E60" s="25">
        <f>IF(FIN!J60="","",FIN!J60)</f>
        <v>1</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MUHAMMAD ZULFADZLI BIN JAMALUDDIN</v>
      </c>
      <c r="C61" s="25" t="str">
        <f>IF(FIN!C61="","",FIN!C61)</f>
        <v>4MPI</v>
      </c>
      <c r="D61" s="25" t="str">
        <f>IF(FIN!E61="","",FIN!E61)</f>
        <v>K591CMPI023</v>
      </c>
      <c r="E61" s="25">
        <f>IF(FIN!J61="","",FIN!J61)</f>
        <v>1</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RAYYAN BIN ISMAIL</v>
      </c>
      <c r="C62" s="25" t="str">
        <f>IF(FIN!C62="","",FIN!C62)</f>
        <v>4MPI</v>
      </c>
      <c r="D62" s="25" t="str">
        <f>IF(FIN!E62="","",FIN!E62)</f>
        <v>K591CMPI025</v>
      </c>
      <c r="E62" s="25">
        <f>IF(FIN!J62="","",FIN!J62)</f>
        <v>0</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AZUA NATASYA BINTI SHA'ARI</v>
      </c>
      <c r="C63" s="25" t="str">
        <f>IF(FIN!C63="","",FIN!C63)</f>
        <v>4MPP</v>
      </c>
      <c r="D63" s="25" t="str">
        <f>IF(FIN!E63="","",FIN!E63)</f>
        <v>K591CMPP003</v>
      </c>
      <c r="E63" s="25">
        <f>IF(FIN!J63="","",FIN!J63)</f>
        <v>1</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DANIAL FAKHRI BIN ADNAN</v>
      </c>
      <c r="C64" s="25" t="str">
        <f>IF(FIN!C64="","",FIN!C64)</f>
        <v>4MPP</v>
      </c>
      <c r="D64" s="25" t="str">
        <f>IF(FIN!E64="","",FIN!E64)</f>
        <v>K591CMPP005</v>
      </c>
      <c r="E64" s="25">
        <f>IF(FIN!J64="","",FIN!J64)</f>
        <v>1</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FARHAN HADI BIN YAHYA</v>
      </c>
      <c r="C65" s="25" t="str">
        <f>IF(FIN!C65="","",FIN!C65)</f>
        <v>4MPP</v>
      </c>
      <c r="D65" s="25" t="str">
        <f>IF(FIN!E65="","",FIN!E65)</f>
        <v>K591CMPP006</v>
      </c>
      <c r="E65" s="25">
        <f>IF(FIN!J65="","",FIN!J65)</f>
        <v>1</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MOHAMAD IZZAT AMIR BIN ABDULLAH</v>
      </c>
      <c r="C66" s="25" t="str">
        <f>IF(FIN!C66="","",FIN!C66)</f>
        <v>4MPP</v>
      </c>
      <c r="D66" s="25" t="str">
        <f>IF(FIN!E66="","",FIN!E66)</f>
        <v>K591CMPP009</v>
      </c>
      <c r="E66" s="25">
        <f>IF(FIN!J66="","",FIN!J66)</f>
        <v>1</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MOHAMAD KHAIRI BIN YUSRY</v>
      </c>
      <c r="C67" s="25" t="str">
        <f>IF(FIN!C67="","",FIN!C67)</f>
        <v>4MPP</v>
      </c>
      <c r="D67" s="25" t="str">
        <f>IF(FIN!E67="","",FIN!E67)</f>
        <v>K591CMPP010</v>
      </c>
      <c r="E67" s="25">
        <f>IF(FIN!J67="","",FIN!J67)</f>
        <v>1</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MOHAMAD LOKMAN AL-HAKIM BIN KAMARUDDIN</v>
      </c>
      <c r="C68" s="25" t="str">
        <f>IF(FIN!C68="","",FIN!C68)</f>
        <v>4MPP</v>
      </c>
      <c r="D68" s="25" t="str">
        <f>IF(FIN!E68="","",FIN!E68)</f>
        <v>K591CMPP011</v>
      </c>
      <c r="E68" s="25">
        <f>IF(FIN!J68="","",FIN!J68)</f>
        <v>1</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MOHAMAD NAZIRUL NAJMI BIN MOHD HARANI</v>
      </c>
      <c r="C69" s="25" t="str">
        <f>IF(FIN!C69="","",FIN!C69)</f>
        <v>4MPP</v>
      </c>
      <c r="D69" s="25" t="str">
        <f>IF(FIN!E69="","",FIN!E69)</f>
        <v>K591CMPP012</v>
      </c>
      <c r="E69" s="25">
        <f>IF(FIN!J69="","",FIN!J69)</f>
        <v>1</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MOHAMAD SHAH FARIQ BIN SHARUDIN</v>
      </c>
      <c r="C70" s="25" t="str">
        <f>IF(FIN!C70="","",FIN!C70)</f>
        <v>4MPP</v>
      </c>
      <c r="D70" s="25" t="str">
        <f>IF(FIN!E70="","",FIN!E70)</f>
        <v>K591CMPP013</v>
      </c>
      <c r="E70" s="25">
        <f>IF(FIN!J70="","",FIN!J70)</f>
        <v>1</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MOHAMAD SYAHMI BIN ZAMRAN</v>
      </c>
      <c r="C71" s="25" t="str">
        <f>IF(FIN!C71="","",FIN!C71)</f>
        <v>4MPP</v>
      </c>
      <c r="D71" s="25" t="str">
        <f>IF(FIN!E71="","",FIN!E71)</f>
        <v>K591CMPP014</v>
      </c>
      <c r="E71" s="25">
        <f>IF(FIN!J71="","",FIN!J71)</f>
        <v>1</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MOHAMMAD FAQRUL HAKIMI BIN NOZARUDDIN</v>
      </c>
      <c r="C72" s="25" t="str">
        <f>IF(FIN!C72="","",FIN!C72)</f>
        <v>4MPP</v>
      </c>
      <c r="D72" s="25" t="str">
        <f>IF(FIN!E72="","",FIN!E72)</f>
        <v>K591CMPP015</v>
      </c>
      <c r="E72" s="25">
        <f>IF(FIN!J72="","",FIN!J72)</f>
        <v>1</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MOHD SYAFIZI BIN MOHD SUHAIMI</v>
      </c>
      <c r="C73" s="25" t="str">
        <f>IF(FIN!C73="","",FIN!C73)</f>
        <v>4MPP</v>
      </c>
      <c r="D73" s="25" t="str">
        <f>IF(FIN!E73="","",FIN!E73)</f>
        <v>K591CMPP016</v>
      </c>
      <c r="E73" s="25">
        <f>IF(FIN!J73="","",FIN!J73)</f>
        <v>1</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MUHAMMAD ALIF IMRAN BIN HAMDAN</v>
      </c>
      <c r="C74" s="25" t="str">
        <f>IF(FIN!C74="","",FIN!C74)</f>
        <v>4MPP</v>
      </c>
      <c r="D74" s="25" t="str">
        <f>IF(FIN!E74="","",FIN!E74)</f>
        <v>K591CMPP018</v>
      </c>
      <c r="E74" s="25">
        <f>IF(FIN!J74="","",FIN!J74)</f>
        <v>1</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MUHAMMAD HAZIQUE AHSYRAF BIN SHAHRIL ALFIAN</v>
      </c>
      <c r="C75" s="25" t="str">
        <f>IF(FIN!C75="","",FIN!C75)</f>
        <v>4MPP</v>
      </c>
      <c r="D75" s="25" t="str">
        <f>IF(FIN!E75="","",FIN!E75)</f>
        <v>K591CMPP021</v>
      </c>
      <c r="E75" s="25">
        <f>IF(FIN!J75="","",FIN!J75)</f>
        <v>1</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MUHAMMAD SAFIUDDIN BIN SAPALI</v>
      </c>
      <c r="C76" s="25" t="str">
        <f>IF(FIN!C76="","",FIN!C76)</f>
        <v>4MPP</v>
      </c>
      <c r="D76" s="25" t="str">
        <f>IF(FIN!E76="","",FIN!E76)</f>
        <v>K591CMPP024</v>
      </c>
      <c r="E76" s="25">
        <f>IF(FIN!J76="","",FIN!J76)</f>
        <v>1</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SIRHAN ASMAAN BIN ABDULLAH SANI</v>
      </c>
      <c r="C77" s="25" t="str">
        <f>IF(FIN!C77="","",FIN!C77)</f>
        <v>4MPP</v>
      </c>
      <c r="D77" s="25" t="str">
        <f>IF(FIN!E77="","",FIN!E77)</f>
        <v>K591CMPP031</v>
      </c>
      <c r="E77" s="25">
        <f>IF(FIN!J77="","",FIN!J77)</f>
        <v>1</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WAN FARHAN AIDIL ASRI BIN WAN ABDUL HALIM</v>
      </c>
      <c r="C78" s="25" t="str">
        <f>IF(FIN!C78="","",FIN!C78)</f>
        <v>4MPP</v>
      </c>
      <c r="D78" s="25" t="str">
        <f>IF(FIN!E78="","",FIN!E78)</f>
        <v>K591BMPP028</v>
      </c>
      <c r="E78" s="25">
        <f>IF(FIN!J78="","",FIN!J78)</f>
        <v>1</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NIK MUHAMMAD SHAMIM B NIK LUKMAN</v>
      </c>
      <c r="C79" s="25" t="str">
        <f>IF(FIN!C79="","",FIN!C79)</f>
        <v>4MPP</v>
      </c>
      <c r="D79" s="25" t="str">
        <f>IF(FIN!E79="","",FIN!E79)</f>
        <v>K611CMPP024</v>
      </c>
      <c r="E79" s="25">
        <f>IF(FIN!J79="","",FIN!J79)</f>
        <v>1</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AIMAN FITRI BIN ROSMAN</v>
      </c>
      <c r="C80" s="25" t="str">
        <f>IF(FIN!C80="","",FIN!C80)</f>
        <v>4MTA</v>
      </c>
      <c r="D80" s="25" t="str">
        <f>IF(FIN!E80="","",FIN!E80)</f>
        <v>K591CMTA001</v>
      </c>
      <c r="E80" s="25">
        <f>IF(FIN!J80="","",FIN!J80)</f>
        <v>1</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AMIERUL IQMAL BIN NAZRI</v>
      </c>
      <c r="C81" s="25" t="str">
        <f>IF(FIN!C81="","",FIN!C81)</f>
        <v>4MTA</v>
      </c>
      <c r="D81" s="25" t="str">
        <f>IF(FIN!E81="","",FIN!E81)</f>
        <v>K591CMTA002</v>
      </c>
      <c r="E81" s="25">
        <f>IF(FIN!J81="","",FIN!J81)</f>
        <v>1</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MOHAMAD AMINUDIN BIN MOHAMAD ARSAD</v>
      </c>
      <c r="C82" s="25" t="str">
        <f>IF(FIN!C82="","",FIN!C82)</f>
        <v>4MTA</v>
      </c>
      <c r="D82" s="25" t="str">
        <f>IF(FIN!E82="","",FIN!E82)</f>
        <v>K591CMTA005</v>
      </c>
      <c r="E82" s="25">
        <f>IF(FIN!J82="","",FIN!J82)</f>
        <v>1</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MOHAMAD ANIQ BIN MOHAMAD ASRI</v>
      </c>
      <c r="C83" s="25" t="str">
        <f>IF(FIN!C83="","",FIN!C83)</f>
        <v>4MTA</v>
      </c>
      <c r="D83" s="25" t="str">
        <f>IF(FIN!E83="","",FIN!E83)</f>
        <v>K591CMTA006</v>
      </c>
      <c r="E83" s="25">
        <f>IF(FIN!J83="","",FIN!J83)</f>
        <v>1</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MOHAMAD DAIM DANIEL BIN IBRAHIM</v>
      </c>
      <c r="C84" s="25" t="str">
        <f>IF(FIN!C84="","",FIN!C84)</f>
        <v>4MTA</v>
      </c>
      <c r="D84" s="25" t="str">
        <f>IF(FIN!E84="","",FIN!E84)</f>
        <v>K591CMTA007</v>
      </c>
      <c r="E84" s="25">
        <f>IF(FIN!J84="","",FIN!J84)</f>
        <v>1</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MOHAMAD IZZAT BIN DIN</v>
      </c>
      <c r="C85" s="25" t="str">
        <f>IF(FIN!C85="","",FIN!C85)</f>
        <v>4MTA</v>
      </c>
      <c r="D85" s="25" t="str">
        <f>IF(FIN!E85="","",FIN!E85)</f>
        <v>K591CMTA010</v>
      </c>
      <c r="E85" s="25">
        <f>IF(FIN!J85="","",FIN!J85)</f>
        <v>1</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MOHAMAD SAFWAN BIN MOHD KASIM</v>
      </c>
      <c r="C86" s="25" t="str">
        <f>IF(FIN!C86="","",FIN!C86)</f>
        <v>4MTA</v>
      </c>
      <c r="D86" s="25" t="str">
        <f>IF(FIN!E86="","",FIN!E86)</f>
        <v>K591CMTA012</v>
      </c>
      <c r="E86" s="25">
        <f>IF(FIN!J86="","",FIN!J86)</f>
        <v>1</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MOHD ALIF HAKIMI BIN MOHD NORDIN</v>
      </c>
      <c r="C87" s="25" t="str">
        <f>IF(FIN!C87="","",FIN!C87)</f>
        <v>4MTA</v>
      </c>
      <c r="D87" s="25" t="str">
        <f>IF(FIN!E87="","",FIN!E87)</f>
        <v>K591CMTA014</v>
      </c>
      <c r="E87" s="25">
        <f>IF(FIN!J87="","",FIN!J87)</f>
        <v>1</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MOHD AMIRUL ASYRAF BIN HAFIZAN</v>
      </c>
      <c r="C88" s="25" t="str">
        <f>IF(FIN!C88="","",FIN!C88)</f>
        <v>4MTA</v>
      </c>
      <c r="D88" s="25" t="str">
        <f>IF(FIN!E88="","",FIN!E88)</f>
        <v>K591CMTA015</v>
      </c>
      <c r="E88" s="25">
        <f>IF(FIN!J88="","",FIN!J88)</f>
        <v>1</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MOHD HANIF HAKIMI BIN MAT JAEH</v>
      </c>
      <c r="C89" s="25" t="str">
        <f>IF(FIN!C89="","",FIN!C89)</f>
        <v>4MTA</v>
      </c>
      <c r="D89" s="25" t="str">
        <f>IF(FIN!E89="","",FIN!E89)</f>
        <v>K591CMTA016</v>
      </c>
      <c r="E89" s="25">
        <f>IF(FIN!J89="","",FIN!J89)</f>
        <v>1</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MUHAMAD ALIF BIN ZAINA</v>
      </c>
      <c r="C90" s="25" t="str">
        <f>IF(FIN!C90="","",FIN!C90)</f>
        <v>4MTA</v>
      </c>
      <c r="D90" s="25" t="str">
        <f>IF(FIN!E90="","",FIN!E90)</f>
        <v>K591CMTA017</v>
      </c>
      <c r="E90" s="25">
        <f>IF(FIN!J90="","",FIN!J90)</f>
        <v>1</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MUHAMMAD AKMAL BIN ABU SAKMAH</v>
      </c>
      <c r="C91" s="25" t="str">
        <f>IF(FIN!C91="","",FIN!C91)</f>
        <v>4MTA</v>
      </c>
      <c r="D91" s="25" t="str">
        <f>IF(FIN!E91="","",FIN!E91)</f>
        <v>K591CMTA018</v>
      </c>
      <c r="E91" s="25">
        <f>IF(FIN!J91="","",FIN!J91)</f>
        <v>1</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MUHAMMAD FAIZ BIN ILIAS</v>
      </c>
      <c r="C92" s="25" t="str">
        <f>IF(FIN!C92="","",FIN!C92)</f>
        <v>4MTA</v>
      </c>
      <c r="D92" s="25" t="str">
        <f>IF(FIN!E92="","",FIN!E92)</f>
        <v>K591CMTA019</v>
      </c>
      <c r="E92" s="25">
        <f>IF(FIN!J92="","",FIN!J92)</f>
        <v>1</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MUHAMMAD FIRDAUS BIN ABU BAKAR</v>
      </c>
      <c r="C93" s="25" t="str">
        <f>IF(FIN!C93="","",FIN!C93)</f>
        <v>4MTA</v>
      </c>
      <c r="D93" s="25" t="str">
        <f>IF(FIN!E93="","",FIN!E93)</f>
        <v>K591CMTA020</v>
      </c>
      <c r="E93" s="25">
        <f>IF(FIN!J93="","",FIN!J93)</f>
        <v>1</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MUHAMMAD IZUDDIN BIN BAKHTIAR</v>
      </c>
      <c r="C94" s="25" t="str">
        <f>IF(FIN!C94="","",FIN!C94)</f>
        <v>4MTA</v>
      </c>
      <c r="D94" s="25" t="str">
        <f>IF(FIN!E94="","",FIN!E94)</f>
        <v>K591CMTA022</v>
      </c>
      <c r="E94" s="25">
        <f>IF(FIN!J94="","",FIN!J94)</f>
        <v>1</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MUHAMMAD JEFFRI BIN JOHARI</v>
      </c>
      <c r="C95" s="25" t="str">
        <f>IF(FIN!C95="","",FIN!C95)</f>
        <v>4MTA</v>
      </c>
      <c r="D95" s="25" t="str">
        <f>IF(FIN!E95="","",FIN!E95)</f>
        <v>K591CMTA023</v>
      </c>
      <c r="E95" s="25">
        <f>IF(FIN!J95="","",FIN!J95)</f>
        <v>1</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MUHAMMAD SYAKIRIN BIN SUPARDI</v>
      </c>
      <c r="C96" s="25" t="str">
        <f>IF(FIN!C96="","",FIN!C96)</f>
        <v>4MTA</v>
      </c>
      <c r="D96" s="25" t="str">
        <f>IF(FIN!E96="","",FIN!E96)</f>
        <v>K591CMTA025</v>
      </c>
      <c r="E96" s="25">
        <f>IF(FIN!J96="","",FIN!J96)</f>
        <v>1</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MUHAMMAD YUSRI BIN OTHMAN</v>
      </c>
      <c r="C97" s="25" t="str">
        <f>IF(FIN!C97="","",FIN!C97)</f>
        <v>4MTA</v>
      </c>
      <c r="D97" s="25" t="str">
        <f>IF(FIN!E97="","",FIN!E97)</f>
        <v>K591CMTA026</v>
      </c>
      <c r="E97" s="25">
        <f>IF(FIN!J97="","",FIN!J97)</f>
        <v>1</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SAZARUL NAIM BIN  ZAKARIA</v>
      </c>
      <c r="C98" s="25" t="str">
        <f>IF(FIN!C98="","",FIN!C98)</f>
        <v>4MTA</v>
      </c>
      <c r="D98" s="25" t="str">
        <f>IF(FIN!E98="","",FIN!E98)</f>
        <v>K591CMTA029</v>
      </c>
      <c r="E98" s="25">
        <f>IF(FIN!J98="","",FIN!J98)</f>
        <v>1</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SIVA SHANKER A/L RAJAN</v>
      </c>
      <c r="C99" s="25" t="str">
        <f>IF(FIN!C99="","",FIN!C99)</f>
        <v>4MTA</v>
      </c>
      <c r="D99" s="25" t="str">
        <f>IF(FIN!E99="","",FIN!E99)</f>
        <v>K591CMTA030</v>
      </c>
      <c r="E99" s="25">
        <f>IF(FIN!J99="","",FIN!J99)</f>
        <v>1</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AHMAD ISMAIL BIN OMAR</v>
      </c>
      <c r="C100" s="25" t="str">
        <f>IF(FIN!C100="","",FIN!C100)</f>
        <v>4MTK</v>
      </c>
      <c r="D100" s="25" t="str">
        <f>IF(FIN!E100="","",FIN!E100)</f>
        <v>K591CMTK001</v>
      </c>
      <c r="E100" s="25">
        <f>IF(FIN!J100="","",FIN!J100)</f>
        <v>1</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AMIRUDDIN B ABDULLAH</v>
      </c>
      <c r="C101" s="25" t="str">
        <f>IF(FIN!C101="","",FIN!C101)</f>
        <v>4MTK</v>
      </c>
      <c r="D101" s="25" t="str">
        <f>IF(FIN!E101="","",FIN!E101)</f>
        <v>K591CMTK003</v>
      </c>
      <c r="E101" s="25">
        <f>IF(FIN!J101="","",FIN!J101)</f>
        <v>1</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ANNUR IKHMAN BIN KAHALID</v>
      </c>
      <c r="C102" s="25" t="str">
        <f>IF(FIN!C102="","",FIN!C102)</f>
        <v>4MTK</v>
      </c>
      <c r="D102" s="25" t="str">
        <f>IF(FIN!E102="","",FIN!E102)</f>
        <v>K591CMTK004</v>
      </c>
      <c r="E102" s="25">
        <f>IF(FIN!J102="","",FIN!J102)</f>
        <v>1</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FAKHRUSY SYAKIRIN BIN MAT ALIAS</v>
      </c>
      <c r="C103" s="25" t="str">
        <f>IF(FIN!C103="","",FIN!C103)</f>
        <v>4MTK</v>
      </c>
      <c r="D103" s="25" t="str">
        <f>IF(FIN!E103="","",FIN!E103)</f>
        <v>K591CMTK005</v>
      </c>
      <c r="E103" s="25">
        <f>IF(FIN!J103="","",FIN!J103)</f>
        <v>1</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FAWAZUL AMIN BIN ANUAR</v>
      </c>
      <c r="C104" s="25" t="str">
        <f>IF(FIN!C104="","",FIN!C104)</f>
        <v>4MTK</v>
      </c>
      <c r="D104" s="25" t="str">
        <f>IF(FIN!E104="","",FIN!E104)</f>
        <v>K591CMTK006</v>
      </c>
      <c r="E104" s="25">
        <f>IF(FIN!J104="","",FIN!J104)</f>
        <v>1</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HARIZ AZHIMAN BIN MOHAMAD AZMI</v>
      </c>
      <c r="C105" s="25" t="str">
        <f>IF(FIN!C105="","",FIN!C105)</f>
        <v>4MTK</v>
      </c>
      <c r="D105" s="25" t="str">
        <f>IF(FIN!E105="","",FIN!E105)</f>
        <v>K591CMTK008</v>
      </c>
      <c r="E105" s="25">
        <f>IF(FIN!J105="","",FIN!J105)</f>
        <v>1</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KHAIRUL FAUZAN BIN IHSAN</v>
      </c>
      <c r="C106" s="25" t="str">
        <f>IF(FIN!C106="","",FIN!C106)</f>
        <v>4MTK</v>
      </c>
      <c r="D106" s="25" t="str">
        <f>IF(FIN!E106="","",FIN!E106)</f>
        <v>K591CMTK009</v>
      </c>
      <c r="E106" s="25">
        <f>IF(FIN!J106="","",FIN!J106)</f>
        <v>1</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MOHAMAD FIRDAUS BIN ABDUL RAHMAN</v>
      </c>
      <c r="C107" s="25" t="str">
        <f>IF(FIN!C107="","",FIN!C107)</f>
        <v>4MTK</v>
      </c>
      <c r="D107" s="25" t="str">
        <f>IF(FIN!E107="","",FIN!E107)</f>
        <v>K591CMTK012</v>
      </c>
      <c r="E107" s="25">
        <f>IF(FIN!J107="","",FIN!J107)</f>
        <v>1</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MOHAMAD SUFIAN BIN WAHID</v>
      </c>
      <c r="C108" s="25" t="str">
        <f>IF(FIN!C108="","",FIN!C108)</f>
        <v>4MTK</v>
      </c>
      <c r="D108" s="25" t="str">
        <f>IF(FIN!E108="","",FIN!E108)</f>
        <v>K591CMTK015</v>
      </c>
      <c r="E108" s="25">
        <f>IF(FIN!J108="","",FIN!J108)</f>
        <v>1</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MOHAMAD SYAHMI BIN HARUN</v>
      </c>
      <c r="C109" s="25" t="str">
        <f>IF(FIN!C109="","",FIN!C109)</f>
        <v>4MTK</v>
      </c>
      <c r="D109" s="25" t="str">
        <f>IF(FIN!E109="","",FIN!E109)</f>
        <v>K591CMTK016</v>
      </c>
      <c r="E109" s="25">
        <f>IF(FIN!J109="","",FIN!J109)</f>
        <v>1</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MOHAMAD ZIKRI BIN REMLEE</v>
      </c>
      <c r="C110" s="25" t="str">
        <f>IF(FIN!C110="","",FIN!C110)</f>
        <v>4MTK</v>
      </c>
      <c r="D110" s="25" t="str">
        <f>IF(FIN!E110="","",FIN!E110)</f>
        <v>K591CMTK017</v>
      </c>
      <c r="E110" s="25">
        <f>IF(FIN!J110="","",FIN!J110)</f>
        <v>1</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MUHAMAD ALIF HAIKAL BIN  MOHD SABRI</v>
      </c>
      <c r="C111" s="25" t="str">
        <f>IF(FIN!C111="","",FIN!C111)</f>
        <v>4MTK</v>
      </c>
      <c r="D111" s="25" t="str">
        <f>IF(FIN!E111="","",FIN!E111)</f>
        <v>K591CMTK018</v>
      </c>
      <c r="E111" s="25">
        <f>IF(FIN!J111="","",FIN!J111)</f>
        <v>1</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MUHAMAD HAZWAN AIMAN BIN MOHAMAD YAZIZ</v>
      </c>
      <c r="C112" s="25" t="str">
        <f>IF(FIN!C112="","",FIN!C112)</f>
        <v>4MTK</v>
      </c>
      <c r="D112" s="25" t="str">
        <f>IF(FIN!E112="","",FIN!E112)</f>
        <v>K591CMTK019</v>
      </c>
      <c r="E112" s="25">
        <f>IF(FIN!J112="","",FIN!J112)</f>
        <v>1</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MUHAMMAD AMIRUL AIMAN BIN JAMALUDIN</v>
      </c>
      <c r="C113" s="25" t="str">
        <f>IF(FIN!C113="","",FIN!C113)</f>
        <v>4MTK</v>
      </c>
      <c r="D113" s="25" t="str">
        <f>IF(FIN!E113="","",FIN!E113)</f>
        <v>K591CMTK020</v>
      </c>
      <c r="E113" s="25">
        <f>IF(FIN!J113="","",FIN!J113)</f>
        <v>1</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MUHAMMAD ARIF FIRDAUS BIN HASDI</v>
      </c>
      <c r="C114" s="25" t="str">
        <f>IF(FIN!C114="","",FIN!C114)</f>
        <v>4MTK</v>
      </c>
      <c r="D114" s="25" t="str">
        <f>IF(FIN!E114="","",FIN!E114)</f>
        <v>K591CMTK022</v>
      </c>
      <c r="E114" s="25">
        <f>IF(FIN!J114="","",FIN!J114)</f>
        <v>1</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MUHAMMAD FAIZ BIN MOHD AZHAR</v>
      </c>
      <c r="C115" s="25" t="str">
        <f>IF(FIN!C115="","",FIN!C115)</f>
        <v>4MTK</v>
      </c>
      <c r="D115" s="25" t="str">
        <f>IF(FIN!E115="","",FIN!E115)</f>
        <v>K591CMTK023</v>
      </c>
      <c r="E115" s="25">
        <f>IF(FIN!J115="","",FIN!J115)</f>
        <v>1</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MUHAMMAD HAMIRUL HAFIZ BIN MOHD ZAHID</v>
      </c>
      <c r="C116" s="25" t="str">
        <f>IF(FIN!C116="","",FIN!C116)</f>
        <v>4MTK</v>
      </c>
      <c r="D116" s="25" t="str">
        <f>IF(FIN!E116="","",FIN!E116)</f>
        <v>K591CMTK025</v>
      </c>
      <c r="E116" s="25">
        <f>IF(FIN!J116="","",FIN!J116)</f>
        <v>1</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xml:space="preserve">MUHAMMAD SHAHFID BIN KUNJI </v>
      </c>
      <c r="C117" s="25" t="str">
        <f>IF(FIN!C117="","",FIN!C117)</f>
        <v>4MTK</v>
      </c>
      <c r="D117" s="25" t="str">
        <f>IF(FIN!E117="","",FIN!E117)</f>
        <v>K591CMTK026</v>
      </c>
      <c r="E117" s="25">
        <f>IF(FIN!J117="","",FIN!J117)</f>
        <v>1</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WAN MOHAMMAD JALALUDDIN BIN WAN ABDUL AZIZ</v>
      </c>
      <c r="C118" s="25" t="str">
        <f>IF(FIN!C118="","",FIN!C118)</f>
        <v>4MTK</v>
      </c>
      <c r="D118" s="25" t="str">
        <f>IF(FIN!E118="","",FIN!E118)</f>
        <v>K591CMTK030</v>
      </c>
      <c r="E118" s="25">
        <f>IF(FIN!J118="","",FIN!J118)</f>
        <v>1</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WAN MUADZ  ZUL 'HAQEEMI BIN MOHD ZAILAN</v>
      </c>
      <c r="C119" s="25" t="str">
        <f>IF(FIN!C119="","",FIN!C119)</f>
        <v>4MTK</v>
      </c>
      <c r="D119" s="25" t="str">
        <f>IF(FIN!E119="","",FIN!E119)</f>
        <v>K591CMTK031</v>
      </c>
      <c r="E119" s="25">
        <f>IF(FIN!J119="","",FIN!J119)</f>
        <v>1</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MUHAMMAD AMIRUL NAIM BIN RUSLI</v>
      </c>
      <c r="C120" s="25" t="str">
        <f>IF(FIN!C120="","",FIN!C120)</f>
        <v>4MTK</v>
      </c>
      <c r="D120" s="25" t="str">
        <f>IF(FIN!E120="","",FIN!E120)</f>
        <v>K181CMTK007</v>
      </c>
      <c r="E120" s="25">
        <f>IF(FIN!J120="","",FIN!J120)</f>
        <v>1</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MUHAMMAD RAZLAN BIN RAZALI</v>
      </c>
      <c r="C121" s="25" t="str">
        <f>IF(FIN!C121="","",FIN!C121)</f>
        <v>4MTK</v>
      </c>
      <c r="D121" s="25" t="str">
        <f>IF(FIN!E121="","",FIN!E121)</f>
        <v>K571CMTK029</v>
      </c>
      <c r="E121" s="25">
        <f>IF(FIN!J121="","",FIN!J121)</f>
        <v>1</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MUHAMMAD ILHAM BIN DAHNIL</v>
      </c>
      <c r="C122" s="25" t="str">
        <f>IF(FIN!C122="","",FIN!C122)</f>
        <v>4MTK</v>
      </c>
      <c r="D122" s="25" t="str">
        <f>IF(FIN!E122="","",FIN!E122)</f>
        <v>K331CMTK019</v>
      </c>
      <c r="E122" s="25">
        <f>IF(FIN!J122="","",FIN!J122)</f>
        <v>1</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MUHAMAD AIMAN AINUDDIN BIN MOHAMAD SHARIF</v>
      </c>
      <c r="C123" s="25" t="str">
        <f>IF(FIN!C123="","",FIN!C123)</f>
        <v>4MTK</v>
      </c>
      <c r="D123" s="25" t="str">
        <f>IF(FIN!E123="","",FIN!E123)</f>
        <v>K591BMTK009</v>
      </c>
      <c r="E123" s="25">
        <f>IF(FIN!J123="","",FIN!J123)</f>
        <v>1</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MOHAMAD IZANI BIN ASMADI</v>
      </c>
      <c r="C124" s="25" t="str">
        <f>IF(FIN!C124="","",FIN!C124)</f>
        <v>4MTK</v>
      </c>
      <c r="D124" s="25" t="str">
        <f>IF(FIN!E124="","",FIN!E124)</f>
        <v>K641BMTK010</v>
      </c>
      <c r="E124" s="25">
        <f>IF(FIN!J124="","",FIN!J124)</f>
        <v>1</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AIDA IZZATI BT SULAIMI</v>
      </c>
      <c r="C125" s="25" t="str">
        <f>IF(FIN!C125="","",FIN!C125)</f>
        <v>4WTP</v>
      </c>
      <c r="D125" s="25" t="str">
        <f>IF(FIN!E125="","",FIN!E125)</f>
        <v>K591CWTP001</v>
      </c>
      <c r="E125" s="25">
        <f>IF(FIN!J125="","",FIN!J125)</f>
        <v>1</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AIN SHAFIQAH BINTI KAMARUL AMRAN</v>
      </c>
      <c r="C126" s="25" t="str">
        <f>IF(FIN!C126="","",FIN!C126)</f>
        <v>4WTP</v>
      </c>
      <c r="D126" s="25" t="str">
        <f>IF(FIN!E126="","",FIN!E126)</f>
        <v>K591CWTP002</v>
      </c>
      <c r="E126" s="25">
        <f>IF(FIN!J126="","",FIN!J126)</f>
        <v>1</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FARAH ALIAA BINTI AZMI</v>
      </c>
      <c r="C127" s="25" t="str">
        <f>IF(FIN!C127="","",FIN!C127)</f>
        <v>4WTP</v>
      </c>
      <c r="D127" s="25" t="str">
        <f>IF(FIN!E127="","",FIN!E127)</f>
        <v>K591CWTP003</v>
      </c>
      <c r="E127" s="25">
        <f>IF(FIN!J127="","",FIN!J127)</f>
        <v>1</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FATIN FARHANA BINTI ISHAK</v>
      </c>
      <c r="C128" s="25" t="str">
        <f>IF(FIN!C128="","",FIN!C128)</f>
        <v>4WTP</v>
      </c>
      <c r="D128" s="25" t="str">
        <f>IF(FIN!E128="","",FIN!E128)</f>
        <v>K591CWTP004</v>
      </c>
      <c r="E128" s="25">
        <f>IF(FIN!J128="","",FIN!J128)</f>
        <v>1</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ISMAIL IKHMAL BIN MOHD NAPIAH</v>
      </c>
      <c r="C129" s="25" t="str">
        <f>IF(FIN!C129="","",FIN!C129)</f>
        <v>4WTP</v>
      </c>
      <c r="D129" s="25" t="str">
        <f>IF(FIN!E129="","",FIN!E129)</f>
        <v>K591CWTP005</v>
      </c>
      <c r="E129" s="25">
        <f>IF(FIN!J129="","",FIN!J129)</f>
        <v>1</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MUHAMAD FARIS BIN MAHADI</v>
      </c>
      <c r="C130" s="25" t="str">
        <f>IF(FIN!C130="","",FIN!C130)</f>
        <v>4WTP</v>
      </c>
      <c r="D130" s="25" t="str">
        <f>IF(FIN!E130="","",FIN!E130)</f>
        <v>K591CWTP007</v>
      </c>
      <c r="E130" s="25">
        <f>IF(FIN!J130="","",FIN!J130)</f>
        <v>1</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MUHAMAD SUZAIMEY AFIEZE BIN MUHAMAD ASME</v>
      </c>
      <c r="C131" s="25" t="str">
        <f>IF(FIN!C131="","",FIN!C131)</f>
        <v>4WTP</v>
      </c>
      <c r="D131" s="25" t="str">
        <f>IF(FIN!E131="","",FIN!E131)</f>
        <v>K591CWTP008</v>
      </c>
      <c r="E131" s="25">
        <f>IF(FIN!J131="","",FIN!J131)</f>
        <v>1</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MUSTAQIM SHAH BIN  ABU BAKAR</v>
      </c>
      <c r="C132" s="25" t="str">
        <f>IF(FIN!C132="","",FIN!C132)</f>
        <v>4WTP</v>
      </c>
      <c r="D132" s="25" t="str">
        <f>IF(FIN!E132="","",FIN!E132)</f>
        <v>K591CWTP011</v>
      </c>
      <c r="E132" s="25">
        <f>IF(FIN!J132="","",FIN!J132)</f>
        <v>1</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NOOR IZATUL AMIRA BT ABDUL MALIK</v>
      </c>
      <c r="C133" s="25" t="str">
        <f>IF(FIN!C133="","",FIN!C133)</f>
        <v>4WTP</v>
      </c>
      <c r="D133" s="25" t="str">
        <f>IF(FIN!E133="","",FIN!E133)</f>
        <v>K591CWTP012</v>
      </c>
      <c r="E133" s="25">
        <f>IF(FIN!J133="","",FIN!J133)</f>
        <v>1</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NORSHAMIMI BINTI MUHAMAD SHARIMAN</v>
      </c>
      <c r="C134" s="25" t="str">
        <f>IF(FIN!C134="","",FIN!C134)</f>
        <v>4WTP</v>
      </c>
      <c r="D134" s="25" t="str">
        <f>IF(FIN!E134="","",FIN!E134)</f>
        <v>K591CWTP013</v>
      </c>
      <c r="E134" s="25">
        <f>IF(FIN!J134="","",FIN!J134)</f>
        <v>1</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SAIYIDATINA AISYAH BINTI MOHMAD NAZRI</v>
      </c>
      <c r="C135" s="25" t="str">
        <f>IF(FIN!C135="","",FIN!C135)</f>
        <v>4WTP</v>
      </c>
      <c r="D135" s="25" t="str">
        <f>IF(FIN!E135="","",FIN!E135)</f>
        <v>K591CWTP015</v>
      </c>
      <c r="E135" s="25">
        <f>IF(FIN!J135="","",FIN!J135)</f>
        <v>1</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SYED AKIL BIN SY OTHMAN</v>
      </c>
      <c r="C136" s="25" t="str">
        <f>IF(FIN!C136="","",FIN!C136)</f>
        <v>4WTP</v>
      </c>
      <c r="D136" s="25" t="str">
        <f>IF(FIN!E136="","",FIN!E136)</f>
        <v>K591CWTP016</v>
      </c>
      <c r="E136" s="25">
        <f>IF(FIN!J136="","",FIN!J136)</f>
        <v>1</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YUSSAKIRRA SAKILLA BINTI SHAMSUDIN</v>
      </c>
      <c r="C137" s="25" t="str">
        <f>IF(FIN!C137="","",FIN!C137)</f>
        <v>4WTP</v>
      </c>
      <c r="D137" s="25" t="str">
        <f>IF(FIN!E137="","",FIN!E137)</f>
        <v>K591CWTP017</v>
      </c>
      <c r="E137" s="25">
        <f>IF(FIN!J137="","",FIN!J137)</f>
        <v>1</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ZANORRASYIDAH BINTI ZULKEPLI</v>
      </c>
      <c r="C138" s="25" t="str">
        <f>IF(FIN!C138="","",FIN!C138)</f>
        <v>4WTP</v>
      </c>
      <c r="D138" s="25" t="str">
        <f>IF(FIN!E138="","",FIN!E138)</f>
        <v>K591CWTP018</v>
      </c>
      <c r="E138" s="25">
        <f>IF(FIN!J138="","",FIN!J138)</f>
        <v>1</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97"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84" t="str">
        <f>IF(NAMAKUR="","",NAMAKUR)</f>
        <v/>
      </c>
      <c r="D2" s="185"/>
      <c r="E2" s="185"/>
      <c r="F2" s="185"/>
      <c r="G2" s="186"/>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7" t="str">
        <f>IF(OR(Main!I3="",Main!L3=""),"",CONCATENATE("S",SEM," / ",TAHUN))</f>
        <v/>
      </c>
      <c r="D4" s="209"/>
      <c r="E4" s="188"/>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AKMAL DANIAL BIN KAMAL IZAT</v>
      </c>
      <c r="C8" s="32" t="str">
        <f>IF(FIN!C8="","",FIN!C8)</f>
        <v>4ETE</v>
      </c>
      <c r="D8" s="32" t="str">
        <f>IF(FIN!D8="","",FIN!D8)</f>
        <v>980915565883</v>
      </c>
      <c r="E8" s="32" t="str">
        <f>IF(FIN!E8="","",FIN!E8)</f>
        <v>K591CETE001</v>
      </c>
      <c r="F8" s="32" t="str">
        <f>IF(FIN!F8="","",FIN!F8)</f>
        <v>ETE</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MOHAMAD AMIRUL AKBAR BIN OSMAN ALI</v>
      </c>
      <c r="C9" s="25" t="str">
        <f>IF(FIN!C9="","",FIN!C9)</f>
        <v>4ETE</v>
      </c>
      <c r="D9" s="25" t="str">
        <f>IF(FIN!D9="","",FIN!D9)</f>
        <v>980726065513</v>
      </c>
      <c r="E9" s="25" t="str">
        <f>IF(FIN!E9="","",FIN!E9)</f>
        <v>K591CETE003</v>
      </c>
      <c r="F9" s="25" t="str">
        <f>IF(FIN!F9="","",FIN!F9)</f>
        <v>ETE</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MOHAMAD IRHAM BIN AZMAN</v>
      </c>
      <c r="C10" s="25" t="str">
        <f>IF(FIN!C10="","",FIN!C10)</f>
        <v>4ETE</v>
      </c>
      <c r="D10" s="25" t="str">
        <f>IF(FIN!D10="","",FIN!D10)</f>
        <v>980812016515</v>
      </c>
      <c r="E10" s="25" t="str">
        <f>IF(FIN!E10="","",FIN!E10)</f>
        <v>K591CETE004</v>
      </c>
      <c r="F10" s="25" t="str">
        <f>IF(FIN!F10="","",FIN!F10)</f>
        <v>ETE</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MOHAMAD KAMAL BIN ISMAIL</v>
      </c>
      <c r="C11" s="25" t="str">
        <f>IF(FIN!C11="","",FIN!C11)</f>
        <v>4ETE</v>
      </c>
      <c r="D11" s="25" t="str">
        <f>IF(FIN!D11="","",FIN!D11)</f>
        <v>980121065107</v>
      </c>
      <c r="E11" s="25" t="str">
        <f>IF(FIN!E11="","",FIN!E11)</f>
        <v>K591CETE005</v>
      </c>
      <c r="F11" s="25" t="str">
        <f>IF(FIN!F11="","",FIN!F11)</f>
        <v>ETE</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MOHAMMAD FITRI BIN SAZLY</v>
      </c>
      <c r="C12" s="25" t="str">
        <f>IF(FIN!C12="","",FIN!C12)</f>
        <v>4ETE</v>
      </c>
      <c r="D12" s="25" t="str">
        <f>IF(FIN!D12="","",FIN!D12)</f>
        <v>980130065205</v>
      </c>
      <c r="E12" s="25" t="str">
        <f>IF(FIN!E12="","",FIN!E12)</f>
        <v>K591CETE007</v>
      </c>
      <c r="F12" s="25" t="str">
        <f>IF(FIN!F12="","",FIN!F12)</f>
        <v>ETE</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MUHAMAD HAKIMIN BIN SUPARMIN</v>
      </c>
      <c r="C13" s="25" t="str">
        <f>IF(FIN!C13="","",FIN!C13)</f>
        <v>4ETE</v>
      </c>
      <c r="D13" s="25" t="str">
        <f>IF(FIN!D13="","",FIN!D13)</f>
        <v>981012065233</v>
      </c>
      <c r="E13" s="25" t="str">
        <f>IF(FIN!E13="","",FIN!E13)</f>
        <v>K591CETE009</v>
      </c>
      <c r="F13" s="25" t="str">
        <f>IF(FIN!F13="","",FIN!F13)</f>
        <v>ETE</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MUHAMMAD AMINUDDIN BIN ROSLIZAN</v>
      </c>
      <c r="C14" s="25" t="str">
        <f>IF(FIN!C14="","",FIN!C14)</f>
        <v>4ETE</v>
      </c>
      <c r="D14" s="25" t="str">
        <f>IF(FIN!D14="","",FIN!D14)</f>
        <v>980309085273</v>
      </c>
      <c r="E14" s="25" t="str">
        <f>IF(FIN!E14="","",FIN!E14)</f>
        <v>K591CETE010</v>
      </c>
      <c r="F14" s="25" t="str">
        <f>IF(FIN!F14="","",FIN!F14)</f>
        <v>ETE</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ASYIQ BIN KAMARUZAMAN</v>
      </c>
      <c r="C15" s="25" t="str">
        <f>IF(FIN!C15="","",FIN!C15)</f>
        <v>4ETE</v>
      </c>
      <c r="D15" s="25" t="str">
        <f>IF(FIN!D15="","",FIN!D15)</f>
        <v>980426065335</v>
      </c>
      <c r="E15" s="25" t="str">
        <f>IF(FIN!E15="","",FIN!E15)</f>
        <v>K591CETE011</v>
      </c>
      <c r="F15" s="25" t="str">
        <f>IF(FIN!F15="","",FIN!F15)</f>
        <v>ETE</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FAIZULRULLAH BIN ZULKEFLI</v>
      </c>
      <c r="C16" s="25" t="str">
        <f>IF(FIN!C16="","",FIN!C16)</f>
        <v>4ETE</v>
      </c>
      <c r="D16" s="25" t="str">
        <f>IF(FIN!D16="","",FIN!D16)</f>
        <v>981015145765</v>
      </c>
      <c r="E16" s="25" t="str">
        <f>IF(FIN!E16="","",FIN!E16)</f>
        <v>K591CETE012</v>
      </c>
      <c r="F16" s="25" t="str">
        <f>IF(FIN!F16="","",FIN!F16)</f>
        <v>ETE</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FAKHRULLAH BIN JAFFRI</v>
      </c>
      <c r="C17" s="25" t="str">
        <f>IF(FIN!C17="","",FIN!C17)</f>
        <v>4ETE</v>
      </c>
      <c r="D17" s="25" t="str">
        <f>IF(FIN!D17="","",FIN!D17)</f>
        <v>981015145765</v>
      </c>
      <c r="E17" s="25" t="str">
        <f>IF(FIN!E17="","",FIN!E17)</f>
        <v>K591CETE013</v>
      </c>
      <c r="F17" s="25" t="str">
        <f>IF(FIN!F17="","",FIN!F17)</f>
        <v>ETE</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HAFIZUDDIN BIN SALEHUDDIN</v>
      </c>
      <c r="C18" s="25" t="str">
        <f>IF(FIN!C18="","",FIN!C18)</f>
        <v>4ETE</v>
      </c>
      <c r="D18" s="25" t="str">
        <f>IF(FIN!D18="","",FIN!D18)</f>
        <v>981113065785</v>
      </c>
      <c r="E18" s="25" t="str">
        <f>IF(FIN!E18="","",FIN!E18)</f>
        <v>K591CETE014</v>
      </c>
      <c r="F18" s="25" t="str">
        <f>IF(FIN!F18="","",FIN!F18)</f>
        <v>ETE</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IKHWAN BIN ZULKIPLI</v>
      </c>
      <c r="C19" s="25" t="str">
        <f>IF(FIN!C19="","",FIN!C19)</f>
        <v>4ETE</v>
      </c>
      <c r="D19" s="25" t="str">
        <f>IF(FIN!D19="","",FIN!D19)</f>
        <v>980123065629</v>
      </c>
      <c r="E19" s="25" t="str">
        <f>IF(FIN!E19="","",FIN!E19)</f>
        <v>K591CETE015</v>
      </c>
      <c r="F19" s="25" t="str">
        <f>IF(FIN!F19="","",FIN!F19)</f>
        <v>ETE</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SYAHIRAN IZZ BIN MAT NOH</v>
      </c>
      <c r="C20" s="25" t="str">
        <f>IF(FIN!C20="","",FIN!C20)</f>
        <v>4ETE</v>
      </c>
      <c r="D20" s="25" t="str">
        <f>IF(FIN!D20="","",FIN!D20)</f>
        <v>981013065809</v>
      </c>
      <c r="E20" s="25" t="str">
        <f>IF(FIN!E20="","",FIN!E20)</f>
        <v>K591CETE016</v>
      </c>
      <c r="F20" s="25" t="str">
        <f>IF(FIN!F20="","",FIN!F20)</f>
        <v>ETE</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ZAKI BIN DAUD</v>
      </c>
      <c r="C21" s="25" t="str">
        <f>IF(FIN!C21="","",FIN!C21)</f>
        <v>4ETE</v>
      </c>
      <c r="D21" s="25" t="str">
        <f>IF(FIN!D21="","",FIN!D21)</f>
        <v>981031065183</v>
      </c>
      <c r="E21" s="25" t="str">
        <f>IF(FIN!E21="","",FIN!E21)</f>
        <v>K591CETE017</v>
      </c>
      <c r="F21" s="25" t="str">
        <f>IF(FIN!F21="","",FIN!F21)</f>
        <v>ETE</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NUR ATHIRAH AUNI BINTI MOHAMED ARIF</v>
      </c>
      <c r="C22" s="25" t="str">
        <f>IF(FIN!C22="","",FIN!C22)</f>
        <v>4ETE</v>
      </c>
      <c r="D22" s="25" t="str">
        <f>IF(FIN!D22="","",FIN!D22)</f>
        <v>980907075788</v>
      </c>
      <c r="E22" s="25" t="str">
        <f>IF(FIN!E22="","",FIN!E22)</f>
        <v>K591CETE019</v>
      </c>
      <c r="F22" s="25" t="str">
        <f>IF(FIN!F22="","",FIN!F22)</f>
        <v>ETE</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NUR AZRI HUSNINA BINTI SARMUJI</v>
      </c>
      <c r="C23" s="25" t="str">
        <f>IF(FIN!C23="","",FIN!C23)</f>
        <v>4ETE</v>
      </c>
      <c r="D23" s="25" t="str">
        <f>IF(FIN!D23="","",FIN!D23)</f>
        <v>980422106558</v>
      </c>
      <c r="E23" s="25" t="str">
        <f>IF(FIN!E23="","",FIN!E23)</f>
        <v>K591CETE020</v>
      </c>
      <c r="F23" s="25" t="str">
        <f>IF(FIN!F23="","",FIN!F23)</f>
        <v>ETE</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NURUL AMIRA SYAFIQAH BINTI AZLI</v>
      </c>
      <c r="C24" s="25" t="str">
        <f>IF(FIN!C24="","",FIN!C24)</f>
        <v>4ETE</v>
      </c>
      <c r="D24" s="25" t="str">
        <f>IF(FIN!D24="","",FIN!D24)</f>
        <v>981024065134</v>
      </c>
      <c r="E24" s="25" t="str">
        <f>IF(FIN!E24="","",FIN!E24)</f>
        <v>K591CETE021</v>
      </c>
      <c r="F24" s="25" t="str">
        <f>IF(FIN!F24="","",FIN!F24)</f>
        <v>ETE</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SHAIQAL SHA AQMAL BIN AZLAN SHAH</v>
      </c>
      <c r="C25" s="25" t="str">
        <f>IF(FIN!C25="","",FIN!C25)</f>
        <v>4ETE</v>
      </c>
      <c r="D25" s="25" t="str">
        <f>IF(FIN!D25="","",FIN!D25)</f>
        <v>980226065277</v>
      </c>
      <c r="E25" s="25" t="str">
        <f>IF(FIN!E25="","",FIN!E25)</f>
        <v>K591CETE022</v>
      </c>
      <c r="F25" s="25" t="str">
        <f>IF(FIN!F25="","",FIN!F25)</f>
        <v>ETE</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TUAN MUHAMMAD AJWAD BIN TUAN MOHAMAD ZAIDI</v>
      </c>
      <c r="C26" s="25" t="str">
        <f>IF(FIN!C26="","",FIN!C26)</f>
        <v>4ETE</v>
      </c>
      <c r="D26" s="25" t="str">
        <f>IF(FIN!D26="","",FIN!D26)</f>
        <v>980408036389</v>
      </c>
      <c r="E26" s="25" t="str">
        <f>IF(FIN!E26="","",FIN!E26)</f>
        <v>K591CETE024</v>
      </c>
      <c r="F26" s="25" t="str">
        <f>IF(FIN!F26="","",FIN!F26)</f>
        <v>ETE</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AFNAN AMIN BIN BAHARUDIN</v>
      </c>
      <c r="C27" s="25" t="str">
        <f>IF(FIN!C27="","",FIN!C27)</f>
        <v>4ETE</v>
      </c>
      <c r="D27" s="25">
        <f>IF(FIN!D27="","",FIN!D27)</f>
        <v>980720065505</v>
      </c>
      <c r="E27" s="25" t="str">
        <f>IF(FIN!E27="","",FIN!E27)</f>
        <v>K621CETE012</v>
      </c>
      <c r="F27" s="25" t="str">
        <f>IF(FIN!F27="","",FIN!F27)</f>
        <v>ETE</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IKHMAL BIN AHMAD SAHARUDIN</v>
      </c>
      <c r="C28" s="25" t="str">
        <f>IF(FIN!C28="","",FIN!C28)</f>
        <v>4ETE</v>
      </c>
      <c r="D28" s="25">
        <f>IF(FIN!D28="","",FIN!D28)</f>
        <v>980927065659</v>
      </c>
      <c r="E28" s="25" t="str">
        <f>IF(FIN!E28="","",FIN!E28)</f>
        <v>K621CETE007</v>
      </c>
      <c r="F28" s="25" t="str">
        <f>IF(FIN!F28="","",FIN!F28)</f>
        <v>ETE</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ABU SAID BIN AZMIN</v>
      </c>
      <c r="C29" s="25" t="str">
        <f>IF(FIN!C29="","",FIN!C29)</f>
        <v>4ETN</v>
      </c>
      <c r="D29" s="25">
        <f>IF(FIN!D29="","",FIN!D29)</f>
        <v>980120145201</v>
      </c>
      <c r="E29" s="25" t="str">
        <f>IF(FIN!E29="","",FIN!E29)</f>
        <v>K591CETN002</v>
      </c>
      <c r="F29" s="25" t="str">
        <f>IF(FIN!F29="","",FIN!F29)</f>
        <v>ETN</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FATHIN NAJIHAH BINTI MOHMAD NIZAM</v>
      </c>
      <c r="C30" s="25" t="str">
        <f>IF(FIN!C30="","",FIN!C30)</f>
        <v>4ETN</v>
      </c>
      <c r="D30" s="25" t="str">
        <f>IF(FIN!D30="","",FIN!D30)</f>
        <v>981127066156</v>
      </c>
      <c r="E30" s="25" t="str">
        <f>IF(FIN!E30="","",FIN!E30)</f>
        <v>K591CETN003</v>
      </c>
      <c r="F30" s="25" t="str">
        <f>IF(FIN!F30="","",FIN!F30)</f>
        <v>ETN</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MOHAMAD KHAIRUL SYAPIQ BIN RASIDI</v>
      </c>
      <c r="C31" s="25" t="str">
        <f>IF(FIN!C31="","",FIN!C31)</f>
        <v>4ETN</v>
      </c>
      <c r="D31" s="25">
        <f>IF(FIN!D31="","",FIN!D31)</f>
        <v>980711065473</v>
      </c>
      <c r="E31" s="25" t="str">
        <f>IF(FIN!E31="","",FIN!E31)</f>
        <v>K591CETN004</v>
      </c>
      <c r="F31" s="25" t="str">
        <f>IF(FIN!F31="","",FIN!F31)</f>
        <v>ETN</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MOHAMAD QAYYUM BIN ABDUL HALIM</v>
      </c>
      <c r="C32" s="25" t="str">
        <f>IF(FIN!C32="","",FIN!C32)</f>
        <v>4ETN</v>
      </c>
      <c r="D32" s="25">
        <f>IF(FIN!D32="","",FIN!D32)</f>
        <v>980524065101</v>
      </c>
      <c r="E32" s="25" t="str">
        <f>IF(FIN!E32="","",FIN!E32)</f>
        <v>K591CETN005</v>
      </c>
      <c r="F32" s="25" t="str">
        <f>IF(FIN!F32="","",FIN!F32)</f>
        <v>ETN</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MOHAMAD SHAHNIZAM AZRUL BIN SHAHARIN</v>
      </c>
      <c r="C33" s="25" t="str">
        <f>IF(FIN!C33="","",FIN!C33)</f>
        <v>4ETN</v>
      </c>
      <c r="D33" s="25" t="str">
        <f>IF(FIN!D33="","",FIN!D33)</f>
        <v>981217065499</v>
      </c>
      <c r="E33" s="25" t="str">
        <f>IF(FIN!E33="","",FIN!E33)</f>
        <v>K591CETN006</v>
      </c>
      <c r="F33" s="25" t="str">
        <f>IF(FIN!F33="","",FIN!F33)</f>
        <v>ETN</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MOHAMAD SUFI HAZIQ BIN TAJUDIN</v>
      </c>
      <c r="C34" s="25" t="str">
        <f>IF(FIN!C34="","",FIN!C34)</f>
        <v>4ETN</v>
      </c>
      <c r="D34" s="25" t="str">
        <f>IF(FIN!D34="","",FIN!D34)</f>
        <v>980410065621</v>
      </c>
      <c r="E34" s="25" t="str">
        <f>IF(FIN!E34="","",FIN!E34)</f>
        <v>K591CETN007</v>
      </c>
      <c r="F34" s="25" t="str">
        <f>IF(FIN!F34="","",FIN!F34)</f>
        <v>ETN</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MUHAMAD AFZAN BIN  ISHAK</v>
      </c>
      <c r="C35" s="25" t="str">
        <f>IF(FIN!C35="","",FIN!C35)</f>
        <v>4ETN</v>
      </c>
      <c r="D35" s="25" t="str">
        <f>IF(FIN!D35="","",FIN!D35)</f>
        <v>980608036375</v>
      </c>
      <c r="E35" s="25" t="str">
        <f>IF(FIN!E35="","",FIN!E35)</f>
        <v>K591CETN008</v>
      </c>
      <c r="F35" s="25" t="str">
        <f>IF(FIN!F35="","",FIN!F35)</f>
        <v>ETN</v>
      </c>
      <c r="G35" s="25">
        <f>IF(FIN!J35="","",FIN!J35)</f>
        <v>1</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MUHAMMAD AZMI BIN ADNAN</v>
      </c>
      <c r="C36" s="25" t="str">
        <f>IF(FIN!C36="","",FIN!C36)</f>
        <v>4ETN</v>
      </c>
      <c r="D36" s="25" t="str">
        <f>IF(FIN!D36="","",FIN!D36)</f>
        <v>980622065631</v>
      </c>
      <c r="E36" s="25" t="str">
        <f>IF(FIN!E36="","",FIN!E36)</f>
        <v>K591CETN009</v>
      </c>
      <c r="F36" s="25" t="str">
        <f>IF(FIN!F36="","",FIN!F36)</f>
        <v>ETN</v>
      </c>
      <c r="G36" s="25">
        <f>IF(FIN!J36="","",FIN!J36)</f>
        <v>1</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MUHAMMAD IRFAN BIN ZAKIR</v>
      </c>
      <c r="C37" s="25" t="str">
        <f>IF(FIN!C37="","",FIN!C37)</f>
        <v>4ETN</v>
      </c>
      <c r="D37" s="25">
        <f>IF(FIN!D37="","",FIN!D37)</f>
        <v>981106105283</v>
      </c>
      <c r="E37" s="25" t="str">
        <f>IF(FIN!E37="","",FIN!E37)</f>
        <v>K591CETN010</v>
      </c>
      <c r="F37" s="25" t="str">
        <f>IF(FIN!F37="","",FIN!F37)</f>
        <v>ETN</v>
      </c>
      <c r="G37" s="25">
        <f>IF(FIN!J37="","",FIN!J37)</f>
        <v>0</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NURUL ATIKAH BINTI ADNAN</v>
      </c>
      <c r="C38" s="25" t="str">
        <f>IF(FIN!C38="","",FIN!C38)</f>
        <v>4ETN</v>
      </c>
      <c r="D38" s="25" t="str">
        <f>IF(FIN!D38="","",FIN!D38)</f>
        <v>980501065424</v>
      </c>
      <c r="E38" s="25" t="str">
        <f>IF(FIN!E38="","",FIN!E38)</f>
        <v>K591CETN011</v>
      </c>
      <c r="F38" s="25" t="str">
        <f>IF(FIN!F38="","",FIN!F38)</f>
        <v>ETN</v>
      </c>
      <c r="G38" s="25">
        <f>IF(FIN!J38="","",FIN!J38)</f>
        <v>1</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NURUL NAJIHAH WA'EYAH BINTI AJMAIN</v>
      </c>
      <c r="C39" s="25" t="str">
        <f>IF(FIN!C39="","",FIN!C39)</f>
        <v>4ETN</v>
      </c>
      <c r="D39" s="25" t="str">
        <f>IF(FIN!D39="","",FIN!D39)</f>
        <v>980206065210</v>
      </c>
      <c r="E39" s="25" t="str">
        <f>IF(FIN!E39="","",FIN!E39)</f>
        <v>K591CETN012</v>
      </c>
      <c r="F39" s="25" t="str">
        <f>IF(FIN!F39="","",FIN!F39)</f>
        <v>ETN</v>
      </c>
      <c r="G39" s="25">
        <f>IF(FIN!J39="","",FIN!J39)</f>
        <v>1</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NURUL YUMNI BINTI ROSLI</v>
      </c>
      <c r="C40" s="25" t="str">
        <f>IF(FIN!C40="","",FIN!C40)</f>
        <v>4ETN</v>
      </c>
      <c r="D40" s="25" t="str">
        <f>IF(FIN!D40="","",FIN!D40)</f>
        <v>981208106412</v>
      </c>
      <c r="E40" s="25" t="str">
        <f>IF(FIN!E40="","",FIN!E40)</f>
        <v>K591CETN013</v>
      </c>
      <c r="F40" s="25" t="str">
        <f>IF(FIN!F40="","",FIN!F40)</f>
        <v>ETN</v>
      </c>
      <c r="G40" s="25">
        <f>IF(FIN!J40="","",FIN!J40)</f>
        <v>1</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SITI NUR UMIRAH BINTI MOHD KAMARUDIN</v>
      </c>
      <c r="C41" s="25" t="str">
        <f>IF(FIN!C41="","",FIN!C41)</f>
        <v>4ETN</v>
      </c>
      <c r="D41" s="25" t="str">
        <f>IF(FIN!D41="","",FIN!D41)</f>
        <v>981129065608</v>
      </c>
      <c r="E41" s="25" t="str">
        <f>IF(FIN!E41="","",FIN!E41)</f>
        <v>K591CETN014</v>
      </c>
      <c r="F41" s="25" t="str">
        <f>IF(FIN!F41="","",FIN!F41)</f>
        <v>ETN</v>
      </c>
      <c r="G41" s="25">
        <f>IF(FIN!J41="","",FIN!J41)</f>
        <v>1</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WAN MUHAMMAD AFIQ BIN WAN AZIR</v>
      </c>
      <c r="C42" s="25" t="str">
        <f>IF(FIN!C42="","",FIN!C42)</f>
        <v>4ETN</v>
      </c>
      <c r="D42" s="25" t="str">
        <f>IF(FIN!D42="","",FIN!D42)</f>
        <v>980826065617</v>
      </c>
      <c r="E42" s="25" t="str">
        <f>IF(FIN!E42="","",FIN!E42)</f>
        <v>K591CETN015</v>
      </c>
      <c r="F42" s="25" t="str">
        <f>IF(FIN!F42="","",FIN!F42)</f>
        <v>ETN</v>
      </c>
      <c r="G42" s="25">
        <f>IF(FIN!J42="","",FIN!J42)</f>
        <v>1</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ABDUL AL HAFIZ BIN ABDUL HADI</v>
      </c>
      <c r="C43" s="25" t="str">
        <f>IF(FIN!C43="","",FIN!C43)</f>
        <v>4MPI</v>
      </c>
      <c r="D43" s="25" t="str">
        <f>IF(FIN!D43="","",FIN!D43)</f>
        <v>980524065187</v>
      </c>
      <c r="E43" s="25" t="str">
        <f>IF(FIN!E43="","",FIN!E43)</f>
        <v>K591CMPI001</v>
      </c>
      <c r="F43" s="25" t="str">
        <f>IF(FIN!F43="","",FIN!F43)</f>
        <v>MPI</v>
      </c>
      <c r="G43" s="25">
        <f>IF(FIN!J43="","",FIN!J43)</f>
        <v>1</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AHMAD FAIQ BIN ZAMRI</v>
      </c>
      <c r="C44" s="25" t="str">
        <f>IF(FIN!C44="","",FIN!C44)</f>
        <v>4MPI</v>
      </c>
      <c r="D44" s="25" t="str">
        <f>IF(FIN!D44="","",FIN!D44)</f>
        <v>980405106249</v>
      </c>
      <c r="E44" s="25" t="str">
        <f>IF(FIN!E44="","",FIN!E44)</f>
        <v>K591CMPI002</v>
      </c>
      <c r="F44" s="25" t="str">
        <f>IF(FIN!F44="","",FIN!F44)</f>
        <v>MPI</v>
      </c>
      <c r="G44" s="25">
        <f>IF(FIN!J44="","",FIN!J44)</f>
        <v>1</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AINAA ATHIRAH BINTI KASMIN</v>
      </c>
      <c r="C45" s="25" t="str">
        <f>IF(FIN!C45="","",FIN!C45)</f>
        <v>4MPI</v>
      </c>
      <c r="D45" s="25" t="str">
        <f>IF(FIN!D45="","",FIN!D45)</f>
        <v>980102065136</v>
      </c>
      <c r="E45" s="25" t="str">
        <f>IF(FIN!E45="","",FIN!E45)</f>
        <v>K591CMPI003</v>
      </c>
      <c r="F45" s="25" t="str">
        <f>IF(FIN!F45="","",FIN!F45)</f>
        <v>MPI</v>
      </c>
      <c r="G45" s="25">
        <f>IF(FIN!J45="","",FIN!J45)</f>
        <v>1</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AIRIL FARHAN BIN SHAMSUL AZMAN</v>
      </c>
      <c r="C46" s="25" t="str">
        <f>IF(FIN!C46="","",FIN!C46)</f>
        <v>4MPI</v>
      </c>
      <c r="D46" s="25" t="str">
        <f>IF(FIN!D46="","",FIN!D46)</f>
        <v>980718065417</v>
      </c>
      <c r="E46" s="25" t="str">
        <f>IF(FIN!E46="","",FIN!E46)</f>
        <v>K591CMPI004</v>
      </c>
      <c r="F46" s="25" t="str">
        <f>IF(FIN!F46="","",FIN!F46)</f>
        <v>MPI</v>
      </c>
      <c r="G46" s="25">
        <f>IF(FIN!J46="","",FIN!J46)</f>
        <v>1</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AMIRUL HAKIMI BIN ANUAR</v>
      </c>
      <c r="C47" s="25" t="str">
        <f>IF(FIN!C47="","",FIN!C47)</f>
        <v>4MPI</v>
      </c>
      <c r="D47" s="25" t="str">
        <f>IF(FIN!D47="","",FIN!D47)</f>
        <v>980925065831</v>
      </c>
      <c r="E47" s="25" t="str">
        <f>IF(FIN!E47="","",FIN!E47)</f>
        <v>K591CMPI005</v>
      </c>
      <c r="F47" s="25" t="str">
        <f>IF(FIN!F47="","",FIN!F47)</f>
        <v>MPI</v>
      </c>
      <c r="G47" s="25">
        <f>IF(FIN!J47="","",FIN!J47)</f>
        <v>1</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IZMA SYAMIMY NADIA BINTI MOHAMAD ZAINI</v>
      </c>
      <c r="C48" s="25" t="str">
        <f>IF(FIN!C48="","",FIN!C48)</f>
        <v>4MPI</v>
      </c>
      <c r="D48" s="25" t="str">
        <f>IF(FIN!D48="","",FIN!D48)</f>
        <v>981128065884</v>
      </c>
      <c r="E48" s="25" t="str">
        <f>IF(FIN!E48="","",FIN!E48)</f>
        <v>K591CMPI006</v>
      </c>
      <c r="F48" s="25" t="str">
        <f>IF(FIN!F48="","",FIN!F48)</f>
        <v>MPI</v>
      </c>
      <c r="G48" s="25">
        <f>IF(FIN!J48="","",FIN!J48)</f>
        <v>1</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MOHAMAD AZRUL AMIN BIN AZMAN</v>
      </c>
      <c r="C49" s="25" t="str">
        <f>IF(FIN!C49="","",FIN!C49)</f>
        <v>4MPI</v>
      </c>
      <c r="D49" s="25" t="str">
        <f>IF(FIN!D49="","",FIN!D49)</f>
        <v>980710065543</v>
      </c>
      <c r="E49" s="25" t="str">
        <f>IF(FIN!E49="","",FIN!E49)</f>
        <v>K591CMPI008</v>
      </c>
      <c r="F49" s="25" t="str">
        <f>IF(FIN!F49="","",FIN!F49)</f>
        <v>MPI</v>
      </c>
      <c r="G49" s="25">
        <f>IF(FIN!J49="","",FIN!J49)</f>
        <v>1</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MOHAMAD HAFIZ BIN KAMARUZZAMAN</v>
      </c>
      <c r="C50" s="25" t="str">
        <f>IF(FIN!C50="","",FIN!C50)</f>
        <v>4MPI</v>
      </c>
      <c r="D50" s="25" t="str">
        <f>IF(FIN!D50="","",FIN!D50)</f>
        <v>981230065151</v>
      </c>
      <c r="E50" s="25" t="str">
        <f>IF(FIN!E50="","",FIN!E50)</f>
        <v>K591CMPI009</v>
      </c>
      <c r="F50" s="25" t="str">
        <f>IF(FIN!F50="","",FIN!F50)</f>
        <v>MPI</v>
      </c>
      <c r="G50" s="25">
        <f>IF(FIN!J50="","",FIN!J50)</f>
        <v>1</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MOHAMAD KHARUL NIZAM BIN MOHD ASRI</v>
      </c>
      <c r="C51" s="25" t="str">
        <f>IF(FIN!C51="","",FIN!C51)</f>
        <v>4MPI</v>
      </c>
      <c r="D51" s="25" t="str">
        <f>IF(FIN!D51="","",FIN!D51)</f>
        <v>980813065511</v>
      </c>
      <c r="E51" s="25" t="str">
        <f>IF(FIN!E51="","",FIN!E51)</f>
        <v>K591CMPI010</v>
      </c>
      <c r="F51" s="25" t="str">
        <f>IF(FIN!F51="","",FIN!F51)</f>
        <v>MPI</v>
      </c>
      <c r="G51" s="25">
        <f>IF(FIN!J51="","",FIN!J51)</f>
        <v>1</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MOHAMAD SYAFIQ BIN RAHMAN</v>
      </c>
      <c r="C52" s="25" t="str">
        <f>IF(FIN!C52="","",FIN!C52)</f>
        <v>4MPI</v>
      </c>
      <c r="D52" s="25" t="str">
        <f>IF(FIN!D52="","",FIN!D52)</f>
        <v>980324065481</v>
      </c>
      <c r="E52" s="25" t="str">
        <f>IF(FIN!E52="","",FIN!E52)</f>
        <v>K591CMPI011</v>
      </c>
      <c r="F52" s="25" t="str">
        <f>IF(FIN!F52="","",FIN!F52)</f>
        <v>MPI</v>
      </c>
      <c r="G52" s="25">
        <f>IF(FIN!J52="","",FIN!J52)</f>
        <v>1</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MOHAMMAD AIMAN BIN ABDUL HALIM</v>
      </c>
      <c r="C53" s="25" t="str">
        <f>IF(FIN!C53="","",FIN!C53)</f>
        <v>4MPI</v>
      </c>
      <c r="D53" s="25" t="str">
        <f>IF(FIN!D53="","",FIN!D53)</f>
        <v>981122065939</v>
      </c>
      <c r="E53" s="25" t="str">
        <f>IF(FIN!E53="","",FIN!E53)</f>
        <v>K591CMPI012</v>
      </c>
      <c r="F53" s="25" t="str">
        <f>IF(FIN!F53="","",FIN!F53)</f>
        <v>MPI</v>
      </c>
      <c r="G53" s="25">
        <f>IF(FIN!J53="","",FIN!J53)</f>
        <v>1</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MOHAMMAD AMIRUL AMMAR BIN  AZIZAN</v>
      </c>
      <c r="C54" s="25" t="str">
        <f>IF(FIN!C54="","",FIN!C54)</f>
        <v>4MPI</v>
      </c>
      <c r="D54" s="25" t="str">
        <f>IF(FIN!D54="","",FIN!D54)</f>
        <v>981030026553</v>
      </c>
      <c r="E54" s="25" t="str">
        <f>IF(FIN!E54="","",FIN!E54)</f>
        <v>K591CMPI013</v>
      </c>
      <c r="F54" s="25" t="str">
        <f>IF(FIN!F54="","",FIN!F54)</f>
        <v>MPI</v>
      </c>
      <c r="G54" s="25">
        <f>IF(FIN!J54="","",FIN!J54)</f>
        <v>1</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MOHD AFIZZUDIN BIN MASRAN</v>
      </c>
      <c r="C55" s="25" t="str">
        <f>IF(FIN!C55="","",FIN!C55)</f>
        <v>4MPI</v>
      </c>
      <c r="D55" s="25" t="str">
        <f>IF(FIN!D55="","",FIN!D55)</f>
        <v>980615025041</v>
      </c>
      <c r="E55" s="25" t="str">
        <f>IF(FIN!E55="","",FIN!E55)</f>
        <v>K591CMPI014</v>
      </c>
      <c r="F55" s="25" t="str">
        <f>IF(FIN!F55="","",FIN!F55)</f>
        <v>MPI</v>
      </c>
      <c r="G55" s="25">
        <f>IF(FIN!J55="","",FIN!J55)</f>
        <v>1</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MUHAMAD HAZIQ IRFAN BIN HISHAMUDDIN</v>
      </c>
      <c r="C56" s="25" t="str">
        <f>IF(FIN!C56="","",FIN!C56)</f>
        <v>4MPI</v>
      </c>
      <c r="D56" s="25" t="str">
        <f>IF(FIN!D56="","",FIN!D56)</f>
        <v>980816025355</v>
      </c>
      <c r="E56" s="25" t="str">
        <f>IF(FIN!E56="","",FIN!E56)</f>
        <v>K591CMPI016</v>
      </c>
      <c r="F56" s="25" t="str">
        <f>IF(FIN!F56="","",FIN!F56)</f>
        <v>MPI</v>
      </c>
      <c r="G56" s="25">
        <f>IF(FIN!J56="","",FIN!J56)</f>
        <v>1</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MUHAMMAD AIMAN HAIQAL BIN SALLEHUDDIN</v>
      </c>
      <c r="C57" s="25" t="str">
        <f>IF(FIN!C57="","",FIN!C57)</f>
        <v>4MPI</v>
      </c>
      <c r="D57" s="25" t="str">
        <f>IF(FIN!D57="","",FIN!D57)</f>
        <v>980125065323</v>
      </c>
      <c r="E57" s="25" t="str">
        <f>IF(FIN!E57="","",FIN!E57)</f>
        <v>K591CMPI018</v>
      </c>
      <c r="F57" s="25" t="str">
        <f>IF(FIN!F57="","",FIN!F57)</f>
        <v>MPI</v>
      </c>
      <c r="G57" s="25">
        <f>IF(FIN!J57="","",FIN!J57)</f>
        <v>0</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MUHAMMAD ALIFF AIDIL BIN MUHAMMAD RAHIM</v>
      </c>
      <c r="C58" s="25" t="str">
        <f>IF(FIN!C58="","",FIN!C58)</f>
        <v>4MPI</v>
      </c>
      <c r="D58" s="25" t="str">
        <f>IF(FIN!D58="","",FIN!D58)</f>
        <v>981109106249</v>
      </c>
      <c r="E58" s="25" t="str">
        <f>IF(FIN!E58="","",FIN!E58)</f>
        <v>K591CMPI019</v>
      </c>
      <c r="F58" s="25" t="str">
        <f>IF(FIN!F58="","",FIN!F58)</f>
        <v>MPI</v>
      </c>
      <c r="G58" s="25">
        <f>IF(FIN!J58="","",FIN!J58)</f>
        <v>1</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MUHAMMAD FARID BIN ZAKRI</v>
      </c>
      <c r="C59" s="25" t="str">
        <f>IF(FIN!C59="","",FIN!C59)</f>
        <v>4MPI</v>
      </c>
      <c r="D59" s="25" t="str">
        <f>IF(FIN!D59="","",FIN!D59)</f>
        <v>980524065785</v>
      </c>
      <c r="E59" s="25" t="str">
        <f>IF(FIN!E59="","",FIN!E59)</f>
        <v>K591CMPI020</v>
      </c>
      <c r="F59" s="25" t="str">
        <f>IF(FIN!F59="","",FIN!F59)</f>
        <v>MPI</v>
      </c>
      <c r="G59" s="25">
        <f>IF(FIN!J59="","",FIN!J59)</f>
        <v>1</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MUHAMMAD IRSYADUDDIN BIN AHMAD SHALABAY</v>
      </c>
      <c r="C60" s="25" t="str">
        <f>IF(FIN!C60="","",FIN!C60)</f>
        <v>4MPI</v>
      </c>
      <c r="D60" s="25" t="str">
        <f>IF(FIN!D60="","",FIN!D60)</f>
        <v>980504016513</v>
      </c>
      <c r="E60" s="25" t="str">
        <f>IF(FIN!E60="","",FIN!E60)</f>
        <v>K591CMPI021</v>
      </c>
      <c r="F60" s="25" t="str">
        <f>IF(FIN!F60="","",FIN!F60)</f>
        <v>MPI</v>
      </c>
      <c r="G60" s="25">
        <f>IF(FIN!J60="","",FIN!J60)</f>
        <v>1</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MUHAMMAD ZULFADZLI BIN JAMALUDDIN</v>
      </c>
      <c r="C61" s="25" t="str">
        <f>IF(FIN!C61="","",FIN!C61)</f>
        <v>4MPI</v>
      </c>
      <c r="D61" s="25" t="str">
        <f>IF(FIN!D61="","",FIN!D61)</f>
        <v>980910106477</v>
      </c>
      <c r="E61" s="25" t="str">
        <f>IF(FIN!E61="","",FIN!E61)</f>
        <v>K591CMPI023</v>
      </c>
      <c r="F61" s="25" t="str">
        <f>IF(FIN!F61="","",FIN!F61)</f>
        <v>MPI</v>
      </c>
      <c r="G61" s="25">
        <f>IF(FIN!J61="","",FIN!J61)</f>
        <v>1</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RAYYAN BIN ISMAIL</v>
      </c>
      <c r="C62" s="25" t="str">
        <f>IF(FIN!C62="","",FIN!C62)</f>
        <v>4MPI</v>
      </c>
      <c r="D62" s="25">
        <f>IF(FIN!D62="","",FIN!D62)</f>
        <v>980627065075</v>
      </c>
      <c r="E62" s="25" t="str">
        <f>IF(FIN!E62="","",FIN!E62)</f>
        <v>K591CMPI025</v>
      </c>
      <c r="F62" s="25" t="str">
        <f>IF(FIN!F62="","",FIN!F62)</f>
        <v>MPI</v>
      </c>
      <c r="G62" s="25">
        <f>IF(FIN!J62="","",FIN!J62)</f>
        <v>0</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AZUA NATASYA BINTI SHA'ARI</v>
      </c>
      <c r="C63" s="25" t="str">
        <f>IF(FIN!C63="","",FIN!C63)</f>
        <v>4MPP</v>
      </c>
      <c r="D63" s="25" t="str">
        <f>IF(FIN!D63="","",FIN!D63)</f>
        <v>981201065638</v>
      </c>
      <c r="E63" s="25" t="str">
        <f>IF(FIN!E63="","",FIN!E63)</f>
        <v>K591CMPP003</v>
      </c>
      <c r="F63" s="25" t="str">
        <f>IF(FIN!F63="","",FIN!F63)</f>
        <v>MPP</v>
      </c>
      <c r="G63" s="25">
        <f>IF(FIN!J63="","",FIN!J63)</f>
        <v>1</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DANIAL FAKHRI BIN ADNAN</v>
      </c>
      <c r="C64" s="25" t="str">
        <f>IF(FIN!C64="","",FIN!C64)</f>
        <v>4MPP</v>
      </c>
      <c r="D64" s="25" t="str">
        <f>IF(FIN!D64="","",FIN!D64)</f>
        <v>980306065541</v>
      </c>
      <c r="E64" s="25" t="str">
        <f>IF(FIN!E64="","",FIN!E64)</f>
        <v>K591CMPP005</v>
      </c>
      <c r="F64" s="25" t="str">
        <f>IF(FIN!F64="","",FIN!F64)</f>
        <v>MPP</v>
      </c>
      <c r="G64" s="25">
        <f>IF(FIN!J64="","",FIN!J64)</f>
        <v>1</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FARHAN HADI BIN YAHYA</v>
      </c>
      <c r="C65" s="25" t="str">
        <f>IF(FIN!C65="","",FIN!C65)</f>
        <v>4MPP</v>
      </c>
      <c r="D65" s="25" t="str">
        <f>IF(FIN!D65="","",FIN!D65)</f>
        <v>980620065603</v>
      </c>
      <c r="E65" s="25" t="str">
        <f>IF(FIN!E65="","",FIN!E65)</f>
        <v>K591CMPP006</v>
      </c>
      <c r="F65" s="25" t="str">
        <f>IF(FIN!F65="","",FIN!F65)</f>
        <v>MPP</v>
      </c>
      <c r="G65" s="25">
        <f>IF(FIN!J65="","",FIN!J65)</f>
        <v>1</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MOHAMAD IZZAT AMIR BIN ABDULLAH</v>
      </c>
      <c r="C66" s="25" t="str">
        <f>IF(FIN!C66="","",FIN!C66)</f>
        <v>4MPP</v>
      </c>
      <c r="D66" s="25" t="str">
        <f>IF(FIN!D66="","",FIN!D66)</f>
        <v>980408065243</v>
      </c>
      <c r="E66" s="25" t="str">
        <f>IF(FIN!E66="","",FIN!E66)</f>
        <v>K591CMPP009</v>
      </c>
      <c r="F66" s="25" t="str">
        <f>IF(FIN!F66="","",FIN!F66)</f>
        <v>MPP</v>
      </c>
      <c r="G66" s="25">
        <f>IF(FIN!J66="","",FIN!J66)</f>
        <v>1</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MOHAMAD KHAIRI BIN YUSRY</v>
      </c>
      <c r="C67" s="25" t="str">
        <f>IF(FIN!C67="","",FIN!C67)</f>
        <v>4MPP</v>
      </c>
      <c r="D67" s="25" t="str">
        <f>IF(FIN!D67="","",FIN!D67)</f>
        <v>981110036233</v>
      </c>
      <c r="E67" s="25" t="str">
        <f>IF(FIN!E67="","",FIN!E67)</f>
        <v>K591CMPP010</v>
      </c>
      <c r="F67" s="25" t="str">
        <f>IF(FIN!F67="","",FIN!F67)</f>
        <v>MPP</v>
      </c>
      <c r="G67" s="25">
        <f>IF(FIN!J67="","",FIN!J67)</f>
        <v>1</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MOHAMAD LOKMAN AL-HAKIM BIN KAMARUDDIN</v>
      </c>
      <c r="C68" s="25" t="str">
        <f>IF(FIN!C68="","",FIN!C68)</f>
        <v>4MPP</v>
      </c>
      <c r="D68" s="25" t="str">
        <f>IF(FIN!D68="","",FIN!D68)</f>
        <v>981115065957</v>
      </c>
      <c r="E68" s="25" t="str">
        <f>IF(FIN!E68="","",FIN!E68)</f>
        <v>K591CMPP011</v>
      </c>
      <c r="F68" s="25" t="str">
        <f>IF(FIN!F68="","",FIN!F68)</f>
        <v>MPP</v>
      </c>
      <c r="G68" s="25">
        <f>IF(FIN!J68="","",FIN!J68)</f>
        <v>1</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MOHAMAD NAZIRUL NAJMI BIN MOHD HARANI</v>
      </c>
      <c r="C69" s="25" t="str">
        <f>IF(FIN!C69="","",FIN!C69)</f>
        <v>4MPP</v>
      </c>
      <c r="D69" s="25">
        <f>IF(FIN!D69="","",FIN!D69)</f>
        <v>980621385019</v>
      </c>
      <c r="E69" s="25" t="str">
        <f>IF(FIN!E69="","",FIN!E69)</f>
        <v>K591CMPP012</v>
      </c>
      <c r="F69" s="25" t="str">
        <f>IF(FIN!F69="","",FIN!F69)</f>
        <v>MPP</v>
      </c>
      <c r="G69" s="25">
        <f>IF(FIN!J69="","",FIN!J69)</f>
        <v>1</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MOHAMAD SHAH FARIQ BIN SHARUDIN</v>
      </c>
      <c r="C70" s="25" t="str">
        <f>IF(FIN!C70="","",FIN!C70)</f>
        <v>4MPP</v>
      </c>
      <c r="D70" s="25" t="str">
        <f>IF(FIN!D70="","",FIN!D70)</f>
        <v>981030065093</v>
      </c>
      <c r="E70" s="25" t="str">
        <f>IF(FIN!E70="","",FIN!E70)</f>
        <v>K591CMPP013</v>
      </c>
      <c r="F70" s="25" t="str">
        <f>IF(FIN!F70="","",FIN!F70)</f>
        <v>MPP</v>
      </c>
      <c r="G70" s="25">
        <f>IF(FIN!J70="","",FIN!J70)</f>
        <v>1</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MOHAMAD SYAHMI BIN ZAMRAN</v>
      </c>
      <c r="C71" s="25" t="str">
        <f>IF(FIN!C71="","",FIN!C71)</f>
        <v>4MPP</v>
      </c>
      <c r="D71" s="25" t="str">
        <f>IF(FIN!D71="","",FIN!D71)</f>
        <v>981214065151</v>
      </c>
      <c r="E71" s="25" t="str">
        <f>IF(FIN!E71="","",FIN!E71)</f>
        <v>K591CMPP014</v>
      </c>
      <c r="F71" s="25" t="str">
        <f>IF(FIN!F71="","",FIN!F71)</f>
        <v>MPP</v>
      </c>
      <c r="G71" s="25">
        <f>IF(FIN!J71="","",FIN!J71)</f>
        <v>1</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MOHAMMAD FAQRUL HAKIMI BIN NOZARUDDIN</v>
      </c>
      <c r="C72" s="25" t="str">
        <f>IF(FIN!C72="","",FIN!C72)</f>
        <v>4MPP</v>
      </c>
      <c r="D72" s="25" t="str">
        <f>IF(FIN!D72="","",FIN!D72)</f>
        <v>980209065427</v>
      </c>
      <c r="E72" s="25" t="str">
        <f>IF(FIN!E72="","",FIN!E72)</f>
        <v>K591CMPP015</v>
      </c>
      <c r="F72" s="25" t="str">
        <f>IF(FIN!F72="","",FIN!F72)</f>
        <v>MPP</v>
      </c>
      <c r="G72" s="25">
        <f>IF(FIN!J72="","",FIN!J72)</f>
        <v>1</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MOHD SYAFIZI BIN MOHD SUHAIMI</v>
      </c>
      <c r="C73" s="25" t="str">
        <f>IF(FIN!C73="","",FIN!C73)</f>
        <v>4MPP</v>
      </c>
      <c r="D73" s="25" t="str">
        <f>IF(FIN!D73="","",FIN!D73)</f>
        <v>981109055509</v>
      </c>
      <c r="E73" s="25" t="str">
        <f>IF(FIN!E73="","",FIN!E73)</f>
        <v>K591CMPP016</v>
      </c>
      <c r="F73" s="25" t="str">
        <f>IF(FIN!F73="","",FIN!F73)</f>
        <v>MPP</v>
      </c>
      <c r="G73" s="25">
        <f>IF(FIN!J73="","",FIN!J73)</f>
        <v>1</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MUHAMMAD ALIF IMRAN BIN HAMDAN</v>
      </c>
      <c r="C74" s="25" t="str">
        <f>IF(FIN!C74="","",FIN!C74)</f>
        <v>4MPP</v>
      </c>
      <c r="D74" s="25" t="str">
        <f>IF(FIN!D74="","",FIN!D74)</f>
        <v>981211066191</v>
      </c>
      <c r="E74" s="25" t="str">
        <f>IF(FIN!E74="","",FIN!E74)</f>
        <v>K591CMPP018</v>
      </c>
      <c r="F74" s="25" t="str">
        <f>IF(FIN!F74="","",FIN!F74)</f>
        <v>MPP</v>
      </c>
      <c r="G74" s="25">
        <f>IF(FIN!J74="","",FIN!J74)</f>
        <v>1</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MUHAMMAD HAZIQUE AHSYRAF BIN SHAHRIL ALFIAN</v>
      </c>
      <c r="C75" s="25" t="str">
        <f>IF(FIN!C75="","",FIN!C75)</f>
        <v>4MPP</v>
      </c>
      <c r="D75" s="25" t="str">
        <f>IF(FIN!D75="","",FIN!D75)</f>
        <v>980419146065</v>
      </c>
      <c r="E75" s="25" t="str">
        <f>IF(FIN!E75="","",FIN!E75)</f>
        <v>K591CMPP021</v>
      </c>
      <c r="F75" s="25" t="str">
        <f>IF(FIN!F75="","",FIN!F75)</f>
        <v>MPP</v>
      </c>
      <c r="G75" s="25">
        <f>IF(FIN!J75="","",FIN!J75)</f>
        <v>1</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MUHAMMAD SAFIUDDIN BIN SAPALI</v>
      </c>
      <c r="C76" s="25" t="str">
        <f>IF(FIN!C76="","",FIN!C76)</f>
        <v>4MPP</v>
      </c>
      <c r="D76" s="25" t="str">
        <f>IF(FIN!D76="","",FIN!D76)</f>
        <v>980404135507</v>
      </c>
      <c r="E76" s="25" t="str">
        <f>IF(FIN!E76="","",FIN!E76)</f>
        <v>K591CMPP024</v>
      </c>
      <c r="F76" s="25" t="str">
        <f>IF(FIN!F76="","",FIN!F76)</f>
        <v>MPP</v>
      </c>
      <c r="G76" s="25">
        <f>IF(FIN!J76="","",FIN!J76)</f>
        <v>1</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SIRHAN ASMAAN BIN ABDULLAH SANI</v>
      </c>
      <c r="C77" s="25" t="str">
        <f>IF(FIN!C77="","",FIN!C77)</f>
        <v>4MPP</v>
      </c>
      <c r="D77" s="25" t="str">
        <f>IF(FIN!D77="","",FIN!D77)</f>
        <v>981007015549</v>
      </c>
      <c r="E77" s="25" t="str">
        <f>IF(FIN!E77="","",FIN!E77)</f>
        <v>K591CMPP031</v>
      </c>
      <c r="F77" s="25" t="str">
        <f>IF(FIN!F77="","",FIN!F77)</f>
        <v>MPP</v>
      </c>
      <c r="G77" s="25">
        <f>IF(FIN!J77="","",FIN!J77)</f>
        <v>1</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WAN FARHAN AIDIL ASRI BIN WAN ABDUL HALIM</v>
      </c>
      <c r="C78" s="25" t="str">
        <f>IF(FIN!C78="","",FIN!C78)</f>
        <v>4MPP</v>
      </c>
      <c r="D78" s="25">
        <f>IF(FIN!D78="","",FIN!D78)</f>
        <v>971022065641</v>
      </c>
      <c r="E78" s="25" t="str">
        <f>IF(FIN!E78="","",FIN!E78)</f>
        <v>K591BMPP028</v>
      </c>
      <c r="F78" s="25" t="str">
        <f>IF(FIN!F78="","",FIN!F78)</f>
        <v>MPP</v>
      </c>
      <c r="G78" s="25">
        <f>IF(FIN!J78="","",FIN!J78)</f>
        <v>1</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NIK MUHAMMAD SHAMIM B NIK LUKMAN</v>
      </c>
      <c r="C79" s="25" t="str">
        <f>IF(FIN!C79="","",FIN!C79)</f>
        <v>4MPP</v>
      </c>
      <c r="D79" s="25">
        <f>IF(FIN!D79="","",FIN!D79)</f>
        <v>981014065058</v>
      </c>
      <c r="E79" s="25" t="str">
        <f>IF(FIN!E79="","",FIN!E79)</f>
        <v>K611CMPP024</v>
      </c>
      <c r="F79" s="25" t="str">
        <f>IF(FIN!F79="","",FIN!F79)</f>
        <v>MPP</v>
      </c>
      <c r="G79" s="25">
        <f>IF(FIN!J79="","",FIN!J79)</f>
        <v>1</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AIMAN FITRI BIN ROSMAN</v>
      </c>
      <c r="C80" s="25" t="str">
        <f>IF(FIN!C80="","",FIN!C80)</f>
        <v>4MTA</v>
      </c>
      <c r="D80" s="25">
        <f>IF(FIN!D80="","",FIN!D80)</f>
        <v>980813065757</v>
      </c>
      <c r="E80" s="25" t="str">
        <f>IF(FIN!E80="","",FIN!E80)</f>
        <v>K591CMTA001</v>
      </c>
      <c r="F80" s="25" t="str">
        <f>IF(FIN!F80="","",FIN!F80)</f>
        <v>MTA</v>
      </c>
      <c r="G80" s="25">
        <f>IF(FIN!J80="","",FIN!J80)</f>
        <v>1</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AMIERUL IQMAL BIN NAZRI</v>
      </c>
      <c r="C81" s="25" t="str">
        <f>IF(FIN!C81="","",FIN!C81)</f>
        <v>4MTA</v>
      </c>
      <c r="D81" s="25" t="str">
        <f>IF(FIN!D81="","",FIN!D81)</f>
        <v>980321145187</v>
      </c>
      <c r="E81" s="25" t="str">
        <f>IF(FIN!E81="","",FIN!E81)</f>
        <v>K591CMTA002</v>
      </c>
      <c r="F81" s="25" t="str">
        <f>IF(FIN!F81="","",FIN!F81)</f>
        <v>MTA</v>
      </c>
      <c r="G81" s="25">
        <f>IF(FIN!J81="","",FIN!J81)</f>
        <v>1</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MOHAMAD AMINUDIN BIN MOHAMAD ARSAD</v>
      </c>
      <c r="C82" s="25" t="str">
        <f>IF(FIN!C82="","",FIN!C82)</f>
        <v>4MTA</v>
      </c>
      <c r="D82" s="25" t="str">
        <f>IF(FIN!D82="","",FIN!D82)</f>
        <v>980811065163</v>
      </c>
      <c r="E82" s="25" t="str">
        <f>IF(FIN!E82="","",FIN!E82)</f>
        <v>K591CMTA005</v>
      </c>
      <c r="F82" s="25" t="str">
        <f>IF(FIN!F82="","",FIN!F82)</f>
        <v>MTA</v>
      </c>
      <c r="G82" s="25">
        <f>IF(FIN!J82="","",FIN!J82)</f>
        <v>1</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MOHAMAD ANIQ BIN MOHAMAD ASRI</v>
      </c>
      <c r="C83" s="25" t="str">
        <f>IF(FIN!C83="","",FIN!C83)</f>
        <v>4MTA</v>
      </c>
      <c r="D83" s="25">
        <f>IF(FIN!D83="","",FIN!D83)</f>
        <v>980416036725</v>
      </c>
      <c r="E83" s="25" t="str">
        <f>IF(FIN!E83="","",FIN!E83)</f>
        <v>K591CMTA006</v>
      </c>
      <c r="F83" s="25" t="str">
        <f>IF(FIN!F83="","",FIN!F83)</f>
        <v>MTA</v>
      </c>
      <c r="G83" s="25">
        <f>IF(FIN!J83="","",FIN!J83)</f>
        <v>1</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MOHAMAD DAIM DANIEL BIN IBRAHIM</v>
      </c>
      <c r="C84" s="25" t="str">
        <f>IF(FIN!C84="","",FIN!C84)</f>
        <v>4MTA</v>
      </c>
      <c r="D84" s="25">
        <f>IF(FIN!D84="","",FIN!D84)</f>
        <v>980914065641</v>
      </c>
      <c r="E84" s="25" t="str">
        <f>IF(FIN!E84="","",FIN!E84)</f>
        <v>K591CMTA007</v>
      </c>
      <c r="F84" s="25" t="str">
        <f>IF(FIN!F84="","",FIN!F84)</f>
        <v>MTA</v>
      </c>
      <c r="G84" s="25">
        <f>IF(FIN!J84="","",FIN!J84)</f>
        <v>1</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MOHAMAD IZZAT BIN DIN</v>
      </c>
      <c r="C85" s="25" t="str">
        <f>IF(FIN!C85="","",FIN!C85)</f>
        <v>4MTA</v>
      </c>
      <c r="D85" s="25" t="str">
        <f>IF(FIN!D85="","",FIN!D85)</f>
        <v>980120035539</v>
      </c>
      <c r="E85" s="25" t="str">
        <f>IF(FIN!E85="","",FIN!E85)</f>
        <v>K591CMTA010</v>
      </c>
      <c r="F85" s="25" t="str">
        <f>IF(FIN!F85="","",FIN!F85)</f>
        <v>MTA</v>
      </c>
      <c r="G85" s="25">
        <f>IF(FIN!J85="","",FIN!J85)</f>
        <v>1</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MOHAMAD SAFWAN BIN MOHD KASIM</v>
      </c>
      <c r="C86" s="25" t="str">
        <f>IF(FIN!C86="","",FIN!C86)</f>
        <v>4MTA</v>
      </c>
      <c r="D86" s="25" t="str">
        <f>IF(FIN!D86="","",FIN!D86)</f>
        <v>980609115649</v>
      </c>
      <c r="E86" s="25" t="str">
        <f>IF(FIN!E86="","",FIN!E86)</f>
        <v>K591CMTA012</v>
      </c>
      <c r="F86" s="25" t="str">
        <f>IF(FIN!F86="","",FIN!F86)</f>
        <v>MTA</v>
      </c>
      <c r="G86" s="25">
        <f>IF(FIN!J86="","",FIN!J86)</f>
        <v>1</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MOHD ALIF HAKIMI BIN MOHD NORDIN</v>
      </c>
      <c r="C87" s="25" t="str">
        <f>IF(FIN!C87="","",FIN!C87)</f>
        <v>4MTA</v>
      </c>
      <c r="D87" s="25">
        <f>IF(FIN!D87="","",FIN!D87)</f>
        <v>980218065699</v>
      </c>
      <c r="E87" s="25" t="str">
        <f>IF(FIN!E87="","",FIN!E87)</f>
        <v>K591CMTA014</v>
      </c>
      <c r="F87" s="25" t="str">
        <f>IF(FIN!F87="","",FIN!F87)</f>
        <v>MTA</v>
      </c>
      <c r="G87" s="25">
        <f>IF(FIN!J87="","",FIN!J87)</f>
        <v>1</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MOHD AMIRUL ASYRAF BIN HAFIZAN</v>
      </c>
      <c r="C88" s="25" t="str">
        <f>IF(FIN!C88="","",FIN!C88)</f>
        <v>4MTA</v>
      </c>
      <c r="D88" s="25" t="str">
        <f>IF(FIN!D88="","",FIN!D88)</f>
        <v>980823065347</v>
      </c>
      <c r="E88" s="25" t="str">
        <f>IF(FIN!E88="","",FIN!E88)</f>
        <v>K591CMTA015</v>
      </c>
      <c r="F88" s="25" t="str">
        <f>IF(FIN!F88="","",FIN!F88)</f>
        <v>MTA</v>
      </c>
      <c r="G88" s="25">
        <f>IF(FIN!J88="","",FIN!J88)</f>
        <v>1</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MOHD HANIF HAKIMI BIN MAT JAEH</v>
      </c>
      <c r="C89" s="25" t="str">
        <f>IF(FIN!C89="","",FIN!C89)</f>
        <v>4MTA</v>
      </c>
      <c r="D89" s="25" t="str">
        <f>IF(FIN!D89="","",FIN!D89)</f>
        <v>980303065431</v>
      </c>
      <c r="E89" s="25" t="str">
        <f>IF(FIN!E89="","",FIN!E89)</f>
        <v>K591CMTA016</v>
      </c>
      <c r="F89" s="25" t="str">
        <f>IF(FIN!F89="","",FIN!F89)</f>
        <v>MTA</v>
      </c>
      <c r="G89" s="25">
        <f>IF(FIN!J89="","",FIN!J89)</f>
        <v>1</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MUHAMAD ALIF BIN ZAINA</v>
      </c>
      <c r="C90" s="25" t="str">
        <f>IF(FIN!C90="","",FIN!C90)</f>
        <v>4MTA</v>
      </c>
      <c r="D90" s="25" t="str">
        <f>IF(FIN!D90="","",FIN!D90)</f>
        <v>981008065521</v>
      </c>
      <c r="E90" s="25" t="str">
        <f>IF(FIN!E90="","",FIN!E90)</f>
        <v>K591CMTA017</v>
      </c>
      <c r="F90" s="25" t="str">
        <f>IF(FIN!F90="","",FIN!F90)</f>
        <v>MTA</v>
      </c>
      <c r="G90" s="25">
        <f>IF(FIN!J90="","",FIN!J90)</f>
        <v>1</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MUHAMMAD AKMAL BIN ABU SAKMAH</v>
      </c>
      <c r="C91" s="25" t="str">
        <f>IF(FIN!C91="","",FIN!C91)</f>
        <v>4MTA</v>
      </c>
      <c r="D91" s="25">
        <f>IF(FIN!D91="","",FIN!D91)</f>
        <v>980327145313</v>
      </c>
      <c r="E91" s="25" t="str">
        <f>IF(FIN!E91="","",FIN!E91)</f>
        <v>K591CMTA018</v>
      </c>
      <c r="F91" s="25" t="str">
        <f>IF(FIN!F91="","",FIN!F91)</f>
        <v>MTA</v>
      </c>
      <c r="G91" s="25">
        <f>IF(FIN!J91="","",FIN!J91)</f>
        <v>1</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MUHAMMAD FAIZ BIN ILIAS</v>
      </c>
      <c r="C92" s="25" t="str">
        <f>IF(FIN!C92="","",FIN!C92)</f>
        <v>4MTA</v>
      </c>
      <c r="D92" s="25" t="str">
        <f>IF(FIN!D92="","",FIN!D92)</f>
        <v>980322145277</v>
      </c>
      <c r="E92" s="25" t="str">
        <f>IF(FIN!E92="","",FIN!E92)</f>
        <v>K591CMTA019</v>
      </c>
      <c r="F92" s="25" t="str">
        <f>IF(FIN!F92="","",FIN!F92)</f>
        <v>MTA</v>
      </c>
      <c r="G92" s="25">
        <f>IF(FIN!J92="","",FIN!J92)</f>
        <v>1</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MUHAMMAD FIRDAUS BIN ABU BAKAR</v>
      </c>
      <c r="C93" s="25" t="str">
        <f>IF(FIN!C93="","",FIN!C93)</f>
        <v>4MTA</v>
      </c>
      <c r="D93" s="25" t="str">
        <f>IF(FIN!D93="","",FIN!D93)</f>
        <v>980805065773</v>
      </c>
      <c r="E93" s="25" t="str">
        <f>IF(FIN!E93="","",FIN!E93)</f>
        <v>K591CMTA020</v>
      </c>
      <c r="F93" s="25" t="str">
        <f>IF(FIN!F93="","",FIN!F93)</f>
        <v>MTA</v>
      </c>
      <c r="G93" s="25">
        <f>IF(FIN!J93="","",FIN!J93)</f>
        <v>1</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MUHAMMAD IZUDDIN BIN BAKHTIAR</v>
      </c>
      <c r="C94" s="25" t="str">
        <f>IF(FIN!C94="","",FIN!C94)</f>
        <v>4MTA</v>
      </c>
      <c r="D94" s="25" t="str">
        <f>IF(FIN!D94="","",FIN!D94)</f>
        <v>980815065945</v>
      </c>
      <c r="E94" s="25" t="str">
        <f>IF(FIN!E94="","",FIN!E94)</f>
        <v>K591CMTA022</v>
      </c>
      <c r="F94" s="25" t="str">
        <f>IF(FIN!F94="","",FIN!F94)</f>
        <v>MTA</v>
      </c>
      <c r="G94" s="25">
        <f>IF(FIN!J94="","",FIN!J94)</f>
        <v>1</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MUHAMMAD JEFFRI BIN JOHARI</v>
      </c>
      <c r="C95" s="25" t="str">
        <f>IF(FIN!C95="","",FIN!C95)</f>
        <v>4MTA</v>
      </c>
      <c r="D95" s="25" t="str">
        <f>IF(FIN!D95="","",FIN!D95)</f>
        <v>981014065579</v>
      </c>
      <c r="E95" s="25" t="str">
        <f>IF(FIN!E95="","",FIN!E95)</f>
        <v>K591CMTA023</v>
      </c>
      <c r="F95" s="25" t="str">
        <f>IF(FIN!F95="","",FIN!F95)</f>
        <v>MTA</v>
      </c>
      <c r="G95" s="25">
        <f>IF(FIN!J95="","",FIN!J95)</f>
        <v>1</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MUHAMMAD SYAKIRIN BIN SUPARDI</v>
      </c>
      <c r="C96" s="25" t="str">
        <f>IF(FIN!C96="","",FIN!C96)</f>
        <v>4MTA</v>
      </c>
      <c r="D96" s="25" t="str">
        <f>IF(FIN!D96="","",FIN!D96)</f>
        <v>980902066065</v>
      </c>
      <c r="E96" s="25" t="str">
        <f>IF(FIN!E96="","",FIN!E96)</f>
        <v>K591CMTA025</v>
      </c>
      <c r="F96" s="25" t="str">
        <f>IF(FIN!F96="","",FIN!F96)</f>
        <v>MTA</v>
      </c>
      <c r="G96" s="25">
        <f>IF(FIN!J96="","",FIN!J96)</f>
        <v>1</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MUHAMMAD YUSRI BIN OTHMAN</v>
      </c>
      <c r="C97" s="25" t="str">
        <f>IF(FIN!C97="","",FIN!C97)</f>
        <v>4MTA</v>
      </c>
      <c r="D97" s="25">
        <f>IF(FIN!D97="","",FIN!D97)</f>
        <v>980525066261</v>
      </c>
      <c r="E97" s="25" t="str">
        <f>IF(FIN!E97="","",FIN!E97)</f>
        <v>K591CMTA026</v>
      </c>
      <c r="F97" s="25" t="str">
        <f>IF(FIN!F97="","",FIN!F97)</f>
        <v>MTA</v>
      </c>
      <c r="G97" s="25">
        <f>IF(FIN!J97="","",FIN!J97)</f>
        <v>1</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SAZARUL NAIM BIN  ZAKARIA</v>
      </c>
      <c r="C98" s="25" t="str">
        <f>IF(FIN!C98="","",FIN!C98)</f>
        <v>4MTA</v>
      </c>
      <c r="D98" s="25" t="str">
        <f>IF(FIN!D98="","",FIN!D98)</f>
        <v>981218565129</v>
      </c>
      <c r="E98" s="25" t="str">
        <f>IF(FIN!E98="","",FIN!E98)</f>
        <v>K591CMTA029</v>
      </c>
      <c r="F98" s="25" t="str">
        <f>IF(FIN!F98="","",FIN!F98)</f>
        <v>MTA</v>
      </c>
      <c r="G98" s="25">
        <f>IF(FIN!J98="","",FIN!J98)</f>
        <v>1</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SIVA SHANKER A/L RAJAN</v>
      </c>
      <c r="C99" s="25" t="str">
        <f>IF(FIN!C99="","",FIN!C99)</f>
        <v>4MTA</v>
      </c>
      <c r="D99" s="25">
        <f>IF(FIN!D99="","",FIN!D99)</f>
        <v>980712065395</v>
      </c>
      <c r="E99" s="25" t="str">
        <f>IF(FIN!E99="","",FIN!E99)</f>
        <v>K591CMTA030</v>
      </c>
      <c r="F99" s="25" t="str">
        <f>IF(FIN!F99="","",FIN!F99)</f>
        <v>MTA</v>
      </c>
      <c r="G99" s="25">
        <f>IF(FIN!J99="","",FIN!J99)</f>
        <v>1</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AHMAD ISMAIL BIN OMAR</v>
      </c>
      <c r="C100" s="25" t="str">
        <f>IF(FIN!C100="","",FIN!C100)</f>
        <v>4MTK</v>
      </c>
      <c r="D100" s="25" t="str">
        <f>IF(FIN!D100="","",FIN!D100)</f>
        <v>980314145453</v>
      </c>
      <c r="E100" s="25" t="str">
        <f>IF(FIN!E100="","",FIN!E100)</f>
        <v>K591CMTK001</v>
      </c>
      <c r="F100" s="25" t="str">
        <f>IF(FIN!F100="","",FIN!F100)</f>
        <v>MTK</v>
      </c>
      <c r="G100" s="25">
        <f>IF(FIN!J100="","",FIN!J100)</f>
        <v>1</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AMIRUDDIN B ABDULLAH</v>
      </c>
      <c r="C101" s="25" t="str">
        <f>IF(FIN!C101="","",FIN!C101)</f>
        <v>4MTK</v>
      </c>
      <c r="D101" s="25" t="str">
        <f>IF(FIN!D101="","",FIN!D101)</f>
        <v>980430035999</v>
      </c>
      <c r="E101" s="25" t="str">
        <f>IF(FIN!E101="","",FIN!E101)</f>
        <v>K591CMTK003</v>
      </c>
      <c r="F101" s="25" t="str">
        <f>IF(FIN!F101="","",FIN!F101)</f>
        <v>MTK</v>
      </c>
      <c r="G101" s="25">
        <f>IF(FIN!J101="","",FIN!J101)</f>
        <v>1</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ANNUR IKHMAN BIN KAHALID</v>
      </c>
      <c r="C102" s="25" t="str">
        <f>IF(FIN!C102="","",FIN!C102)</f>
        <v>4MTK</v>
      </c>
      <c r="D102" s="25" t="str">
        <f>IF(FIN!D102="","",FIN!D102)</f>
        <v>980904065875</v>
      </c>
      <c r="E102" s="25" t="str">
        <f>IF(FIN!E102="","",FIN!E102)</f>
        <v>K591CMTK004</v>
      </c>
      <c r="F102" s="25" t="str">
        <f>IF(FIN!F102="","",FIN!F102)</f>
        <v>MTK</v>
      </c>
      <c r="G102" s="25">
        <f>IF(FIN!J102="","",FIN!J102)</f>
        <v>1</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FAKHRUSY SYAKIRIN BIN MAT ALIAS</v>
      </c>
      <c r="C103" s="25" t="str">
        <f>IF(FIN!C103="","",FIN!C103)</f>
        <v>4MTK</v>
      </c>
      <c r="D103" s="25" t="str">
        <f>IF(FIN!D103="","",FIN!D103)</f>
        <v>981129065181</v>
      </c>
      <c r="E103" s="25" t="str">
        <f>IF(FIN!E103="","",FIN!E103)</f>
        <v>K591CMTK005</v>
      </c>
      <c r="F103" s="25" t="str">
        <f>IF(FIN!F103="","",FIN!F103)</f>
        <v>MTK</v>
      </c>
      <c r="G103" s="25">
        <f>IF(FIN!J103="","",FIN!J103)</f>
        <v>1</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FAWAZUL AMIN BIN ANUAR</v>
      </c>
      <c r="C104" s="25" t="str">
        <f>IF(FIN!C104="","",FIN!C104)</f>
        <v>4MTK</v>
      </c>
      <c r="D104" s="25" t="str">
        <f>IF(FIN!D104="","",FIN!D104)</f>
        <v>980528065897</v>
      </c>
      <c r="E104" s="25" t="str">
        <f>IF(FIN!E104="","",FIN!E104)</f>
        <v>K591CMTK006</v>
      </c>
      <c r="F104" s="25" t="str">
        <f>IF(FIN!F104="","",FIN!F104)</f>
        <v>MTK</v>
      </c>
      <c r="G104" s="25">
        <f>IF(FIN!J104="","",FIN!J104)</f>
        <v>1</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HARIZ AZHIMAN BIN MOHAMAD AZMI</v>
      </c>
      <c r="C105" s="25" t="str">
        <f>IF(FIN!C105="","",FIN!C105)</f>
        <v>4MTK</v>
      </c>
      <c r="D105" s="25" t="str">
        <f>IF(FIN!D105="","",FIN!D105)</f>
        <v>980303065343</v>
      </c>
      <c r="E105" s="25" t="str">
        <f>IF(FIN!E105="","",FIN!E105)</f>
        <v>K591CMTK008</v>
      </c>
      <c r="F105" s="25" t="str">
        <f>IF(FIN!F105="","",FIN!F105)</f>
        <v>MTK</v>
      </c>
      <c r="G105" s="25">
        <f>IF(FIN!J105="","",FIN!J105)</f>
        <v>1</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KHAIRUL FAUZAN BIN IHSAN</v>
      </c>
      <c r="C106" s="25" t="str">
        <f>IF(FIN!C106="","",FIN!C106)</f>
        <v>4MTK</v>
      </c>
      <c r="D106" s="25">
        <f>IF(FIN!D106="","",FIN!D106)</f>
        <v>980321065865</v>
      </c>
      <c r="E106" s="25" t="str">
        <f>IF(FIN!E106="","",FIN!E106)</f>
        <v>K591CMTK009</v>
      </c>
      <c r="F106" s="25" t="str">
        <f>IF(FIN!F106="","",FIN!F106)</f>
        <v>MTK</v>
      </c>
      <c r="G106" s="25">
        <f>IF(FIN!J106="","",FIN!J106)</f>
        <v>1</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MOHAMAD FIRDAUS BIN ABDUL RAHMAN</v>
      </c>
      <c r="C107" s="25" t="str">
        <f>IF(FIN!C107="","",FIN!C107)</f>
        <v>4MTK</v>
      </c>
      <c r="D107" s="25">
        <f>IF(FIN!D107="","",FIN!D107)</f>
        <v>981125106003</v>
      </c>
      <c r="E107" s="25" t="str">
        <f>IF(FIN!E107="","",FIN!E107)</f>
        <v>K591CMTK012</v>
      </c>
      <c r="F107" s="25" t="str">
        <f>IF(FIN!F107="","",FIN!F107)</f>
        <v>MTK</v>
      </c>
      <c r="G107" s="25">
        <f>IF(FIN!J107="","",FIN!J107)</f>
        <v>1</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MOHAMAD SUFIAN BIN WAHID</v>
      </c>
      <c r="C108" s="25" t="str">
        <f>IF(FIN!C108="","",FIN!C108)</f>
        <v>4MTK</v>
      </c>
      <c r="D108" s="25">
        <f>IF(FIN!D108="","",FIN!D108)</f>
        <v>981203065199</v>
      </c>
      <c r="E108" s="25" t="str">
        <f>IF(FIN!E108="","",FIN!E108)</f>
        <v>K591CMTK015</v>
      </c>
      <c r="F108" s="25" t="str">
        <f>IF(FIN!F108="","",FIN!F108)</f>
        <v>MTK</v>
      </c>
      <c r="G108" s="25">
        <f>IF(FIN!J108="","",FIN!J108)</f>
        <v>1</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MOHAMAD SYAHMI BIN HARUN</v>
      </c>
      <c r="C109" s="25" t="str">
        <f>IF(FIN!C109="","",FIN!C109)</f>
        <v>4MTK</v>
      </c>
      <c r="D109" s="25">
        <f>IF(FIN!D109="","",FIN!D109)</f>
        <v>980915065627</v>
      </c>
      <c r="E109" s="25" t="str">
        <f>IF(FIN!E109="","",FIN!E109)</f>
        <v>K591CMTK016</v>
      </c>
      <c r="F109" s="25" t="str">
        <f>IF(FIN!F109="","",FIN!F109)</f>
        <v>MTK</v>
      </c>
      <c r="G109" s="25">
        <f>IF(FIN!J109="","",FIN!J109)</f>
        <v>1</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MOHAMAD ZIKRI BIN REMLEE</v>
      </c>
      <c r="C110" s="25" t="str">
        <f>IF(FIN!C110="","",FIN!C110)</f>
        <v>4MTK</v>
      </c>
      <c r="D110" s="25" t="str">
        <f>IF(FIN!D110="","",FIN!D110)</f>
        <v>980711036349</v>
      </c>
      <c r="E110" s="25" t="str">
        <f>IF(FIN!E110="","",FIN!E110)</f>
        <v>K591CMTK017</v>
      </c>
      <c r="F110" s="25" t="str">
        <f>IF(FIN!F110="","",FIN!F110)</f>
        <v>MTK</v>
      </c>
      <c r="G110" s="25">
        <f>IF(FIN!J110="","",FIN!J110)</f>
        <v>1</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MUHAMAD ALIF HAIKAL BIN  MOHD SABRI</v>
      </c>
      <c r="C111" s="25" t="str">
        <f>IF(FIN!C111="","",FIN!C111)</f>
        <v>4MTK</v>
      </c>
      <c r="D111" s="25" t="str">
        <f>IF(FIN!D111="","",FIN!D111)</f>
        <v>980804035281</v>
      </c>
      <c r="E111" s="25" t="str">
        <f>IF(FIN!E111="","",FIN!E111)</f>
        <v>K591CMTK018</v>
      </c>
      <c r="F111" s="25" t="str">
        <f>IF(FIN!F111="","",FIN!F111)</f>
        <v>MTK</v>
      </c>
      <c r="G111" s="25">
        <f>IF(FIN!J111="","",FIN!J111)</f>
        <v>1</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MUHAMAD HAZWAN AIMAN BIN MOHAMAD YAZIZ</v>
      </c>
      <c r="C112" s="25" t="str">
        <f>IF(FIN!C112="","",FIN!C112)</f>
        <v>4MTK</v>
      </c>
      <c r="D112" s="25">
        <f>IF(FIN!D112="","",FIN!D112)</f>
        <v>981001065123</v>
      </c>
      <c r="E112" s="25" t="str">
        <f>IF(FIN!E112="","",FIN!E112)</f>
        <v>K591CMTK019</v>
      </c>
      <c r="F112" s="25" t="str">
        <f>IF(FIN!F112="","",FIN!F112)</f>
        <v>MTK</v>
      </c>
      <c r="G112" s="25">
        <f>IF(FIN!J112="","",FIN!J112)</f>
        <v>1</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MUHAMMAD AMIRUL AIMAN BIN JAMALUDIN</v>
      </c>
      <c r="C113" s="25" t="str">
        <f>IF(FIN!C113="","",FIN!C113)</f>
        <v>4MTK</v>
      </c>
      <c r="D113" s="25" t="str">
        <f>IF(FIN!D113="","",FIN!D113)</f>
        <v>980127065167</v>
      </c>
      <c r="E113" s="25" t="str">
        <f>IF(FIN!E113="","",FIN!E113)</f>
        <v>K591CMTK020</v>
      </c>
      <c r="F113" s="25" t="str">
        <f>IF(FIN!F113="","",FIN!F113)</f>
        <v>MTK</v>
      </c>
      <c r="G113" s="25">
        <f>IF(FIN!J113="","",FIN!J113)</f>
        <v>1</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MUHAMMAD ARIF FIRDAUS BIN HASDI</v>
      </c>
      <c r="C114" s="25" t="str">
        <f>IF(FIN!C114="","",FIN!C114)</f>
        <v>4MTK</v>
      </c>
      <c r="D114" s="25">
        <f>IF(FIN!D114="","",FIN!D114)</f>
        <v>980718036595</v>
      </c>
      <c r="E114" s="25" t="str">
        <f>IF(FIN!E114="","",FIN!E114)</f>
        <v>K591CMTK022</v>
      </c>
      <c r="F114" s="25" t="str">
        <f>IF(FIN!F114="","",FIN!F114)</f>
        <v>MTK</v>
      </c>
      <c r="G114" s="25">
        <f>IF(FIN!J114="","",FIN!J114)</f>
        <v>1</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MUHAMMAD FAIZ BIN MOHD AZHAR</v>
      </c>
      <c r="C115" s="25" t="str">
        <f>IF(FIN!C115="","",FIN!C115)</f>
        <v>4MTK</v>
      </c>
      <c r="D115" s="25" t="str">
        <f>IF(FIN!D115="","",FIN!D115)</f>
        <v>980802065903</v>
      </c>
      <c r="E115" s="25" t="str">
        <f>IF(FIN!E115="","",FIN!E115)</f>
        <v>K591CMTK023</v>
      </c>
      <c r="F115" s="25" t="str">
        <f>IF(FIN!F115="","",FIN!F115)</f>
        <v>MTK</v>
      </c>
      <c r="G115" s="25">
        <f>IF(FIN!J115="","",FIN!J115)</f>
        <v>1</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MUHAMMAD HAMIRUL HAFIZ BIN MOHD ZAHID</v>
      </c>
      <c r="C116" s="25" t="str">
        <f>IF(FIN!C116="","",FIN!C116)</f>
        <v>4MTK</v>
      </c>
      <c r="D116" s="25" t="str">
        <f>IF(FIN!D116="","",FIN!D116)</f>
        <v>981221045191</v>
      </c>
      <c r="E116" s="25" t="str">
        <f>IF(FIN!E116="","",FIN!E116)</f>
        <v>K591CMTK025</v>
      </c>
      <c r="F116" s="25" t="str">
        <f>IF(FIN!F116="","",FIN!F116)</f>
        <v>MTK</v>
      </c>
      <c r="G116" s="25">
        <f>IF(FIN!J116="","",FIN!J116)</f>
        <v>1</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xml:space="preserve">MUHAMMAD SHAHFID BIN KUNJI </v>
      </c>
      <c r="C117" s="25" t="str">
        <f>IF(FIN!C117="","",FIN!C117)</f>
        <v>4MTK</v>
      </c>
      <c r="D117" s="25">
        <f>IF(FIN!D117="","",FIN!D117)</f>
        <v>980303065677</v>
      </c>
      <c r="E117" s="25" t="str">
        <f>IF(FIN!E117="","",FIN!E117)</f>
        <v>K591CMTK026</v>
      </c>
      <c r="F117" s="25" t="str">
        <f>IF(FIN!F117="","",FIN!F117)</f>
        <v>MTK</v>
      </c>
      <c r="G117" s="25">
        <f>IF(FIN!J117="","",FIN!J117)</f>
        <v>1</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WAN MOHAMMAD JALALUDDIN BIN WAN ABDUL AZIZ</v>
      </c>
      <c r="C118" s="25" t="str">
        <f>IF(FIN!C118="","",FIN!C118)</f>
        <v>4MTK</v>
      </c>
      <c r="D118" s="25" t="str">
        <f>IF(FIN!D118="","",FIN!D118)</f>
        <v>980401065259</v>
      </c>
      <c r="E118" s="25" t="str">
        <f>IF(FIN!E118="","",FIN!E118)</f>
        <v>K591CMTK030</v>
      </c>
      <c r="F118" s="25" t="str">
        <f>IF(FIN!F118="","",FIN!F118)</f>
        <v>MTK</v>
      </c>
      <c r="G118" s="25">
        <f>IF(FIN!J118="","",FIN!J118)</f>
        <v>1</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WAN MUADZ  ZUL 'HAQEEMI BIN MOHD ZAILAN</v>
      </c>
      <c r="C119" s="25" t="str">
        <f>IF(FIN!C119="","",FIN!C119)</f>
        <v>4MTK</v>
      </c>
      <c r="D119" s="25">
        <f>IF(FIN!D119="","",FIN!D119)</f>
        <v>980729145201</v>
      </c>
      <c r="E119" s="25" t="str">
        <f>IF(FIN!E119="","",FIN!E119)</f>
        <v>K591CMTK031</v>
      </c>
      <c r="F119" s="25" t="str">
        <f>IF(FIN!F119="","",FIN!F119)</f>
        <v>MTK</v>
      </c>
      <c r="G119" s="25">
        <f>IF(FIN!J119="","",FIN!J119)</f>
        <v>1</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MUHAMMAD AMIRUL NAIM BIN RUSLI</v>
      </c>
      <c r="C120" s="25" t="str">
        <f>IF(FIN!C120="","",FIN!C120)</f>
        <v>4MTK</v>
      </c>
      <c r="D120" s="25">
        <f>IF(FIN!D120="","",FIN!D120)</f>
        <v>980717065837</v>
      </c>
      <c r="E120" s="25" t="str">
        <f>IF(FIN!E120="","",FIN!E120)</f>
        <v>K181CMTK007</v>
      </c>
      <c r="F120" s="25" t="str">
        <f>IF(FIN!F120="","",FIN!F120)</f>
        <v>MTK</v>
      </c>
      <c r="G120" s="25">
        <f>IF(FIN!J120="","",FIN!J120)</f>
        <v>1</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MUHAMMAD RAZLAN BIN RAZALI</v>
      </c>
      <c r="C121" s="25" t="str">
        <f>IF(FIN!C121="","",FIN!C121)</f>
        <v>4MTK</v>
      </c>
      <c r="D121" s="25">
        <f>IF(FIN!D121="","",FIN!D121)</f>
        <v>980104065519</v>
      </c>
      <c r="E121" s="25" t="str">
        <f>IF(FIN!E121="","",FIN!E121)</f>
        <v>K571CMTK029</v>
      </c>
      <c r="F121" s="25" t="str">
        <f>IF(FIN!F121="","",FIN!F121)</f>
        <v>MTK</v>
      </c>
      <c r="G121" s="25">
        <f>IF(FIN!J121="","",FIN!J121)</f>
        <v>1</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MUHAMMAD ILHAM BIN DAHNIL</v>
      </c>
      <c r="C122" s="25" t="str">
        <f>IF(FIN!C122="","",FIN!C122)</f>
        <v>4MTK</v>
      </c>
      <c r="D122" s="25">
        <f>IF(FIN!D122="","",FIN!D122)</f>
        <v>980821145503</v>
      </c>
      <c r="E122" s="25" t="str">
        <f>IF(FIN!E122="","",FIN!E122)</f>
        <v>K331CMTK019</v>
      </c>
      <c r="F122" s="25" t="str">
        <f>IF(FIN!F122="","",FIN!F122)</f>
        <v>MTK</v>
      </c>
      <c r="G122" s="25">
        <f>IF(FIN!J122="","",FIN!J122)</f>
        <v>1</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MUHAMAD AIMAN AINUDDIN BIN MOHAMAD SHARIF</v>
      </c>
      <c r="C123" s="25" t="str">
        <f>IF(FIN!C123="","",FIN!C123)</f>
        <v>4MTK</v>
      </c>
      <c r="D123" s="25">
        <f>IF(FIN!D123="","",FIN!D123)</f>
        <v>970523065135</v>
      </c>
      <c r="E123" s="25" t="str">
        <f>IF(FIN!E123="","",FIN!E123)</f>
        <v>K591BMTK009</v>
      </c>
      <c r="F123" s="25" t="str">
        <f>IF(FIN!F123="","",FIN!F123)</f>
        <v>MTK</v>
      </c>
      <c r="G123" s="25">
        <f>IF(FIN!J123="","",FIN!J123)</f>
        <v>1</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MOHAMAD IZANI BIN ASMADI</v>
      </c>
      <c r="C124" s="25" t="str">
        <f>IF(FIN!C124="","",FIN!C124)</f>
        <v>4MTK</v>
      </c>
      <c r="D124" s="25">
        <f>IF(FIN!D124="","",FIN!D124)</f>
        <v>970523065135</v>
      </c>
      <c r="E124" s="25" t="str">
        <f>IF(FIN!E124="","",FIN!E124)</f>
        <v>K641BMTK010</v>
      </c>
      <c r="F124" s="25" t="str">
        <f>IF(FIN!F124="","",FIN!F124)</f>
        <v>MTK</v>
      </c>
      <c r="G124" s="25">
        <f>IF(FIN!J124="","",FIN!J124)</f>
        <v>1</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AIDA IZZATI BT SULAIMI</v>
      </c>
      <c r="C125" s="25" t="str">
        <f>IF(FIN!C125="","",FIN!C125)</f>
        <v>4WTP</v>
      </c>
      <c r="D125" s="25" t="str">
        <f>IF(FIN!D125="","",FIN!D125)</f>
        <v>980227065076</v>
      </c>
      <c r="E125" s="25" t="str">
        <f>IF(FIN!E125="","",FIN!E125)</f>
        <v>K591CWTP001</v>
      </c>
      <c r="F125" s="25" t="str">
        <f>IF(FIN!F125="","",FIN!F125)</f>
        <v>WTP</v>
      </c>
      <c r="G125" s="25">
        <f>IF(FIN!J125="","",FIN!J125)</f>
        <v>1</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AIN SHAFIQAH BINTI KAMARUL AMRAN</v>
      </c>
      <c r="C126" s="25" t="str">
        <f>IF(FIN!C126="","",FIN!C126)</f>
        <v>4WTP</v>
      </c>
      <c r="D126" s="25" t="str">
        <f>IF(FIN!D126="","",FIN!D126)</f>
        <v>980808065402</v>
      </c>
      <c r="E126" s="25" t="str">
        <f>IF(FIN!E126="","",FIN!E126)</f>
        <v>K591CWTP002</v>
      </c>
      <c r="F126" s="25" t="str">
        <f>IF(FIN!F126="","",FIN!F126)</f>
        <v>WTP</v>
      </c>
      <c r="G126" s="25">
        <f>IF(FIN!J126="","",FIN!J126)</f>
        <v>1</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FARAH ALIAA BINTI AZMI</v>
      </c>
      <c r="C127" s="25" t="str">
        <f>IF(FIN!C127="","",FIN!C127)</f>
        <v>4WTP</v>
      </c>
      <c r="D127" s="25" t="str">
        <f>IF(FIN!D127="","",FIN!D127)</f>
        <v>981116065852</v>
      </c>
      <c r="E127" s="25" t="str">
        <f>IF(FIN!E127="","",FIN!E127)</f>
        <v>K591CWTP003</v>
      </c>
      <c r="F127" s="25" t="str">
        <f>IF(FIN!F127="","",FIN!F127)</f>
        <v>WTP</v>
      </c>
      <c r="G127" s="25">
        <f>IF(FIN!J127="","",FIN!J127)</f>
        <v>1</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FATIN FARHANA BINTI ISHAK</v>
      </c>
      <c r="C128" s="25" t="str">
        <f>IF(FIN!C128="","",FIN!C128)</f>
        <v>4WTP</v>
      </c>
      <c r="D128" s="25" t="str">
        <f>IF(FIN!D128="","",FIN!D128)</f>
        <v>980721065610</v>
      </c>
      <c r="E128" s="25" t="str">
        <f>IF(FIN!E128="","",FIN!E128)</f>
        <v>K591CWTP004</v>
      </c>
      <c r="F128" s="25" t="str">
        <f>IF(FIN!F128="","",FIN!F128)</f>
        <v>WTP</v>
      </c>
      <c r="G128" s="25">
        <f>IF(FIN!J128="","",FIN!J128)</f>
        <v>1</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ISMAIL IKHMAL BIN MOHD NAPIAH</v>
      </c>
      <c r="C129" s="25" t="str">
        <f>IF(FIN!C129="","",FIN!C129)</f>
        <v>4WTP</v>
      </c>
      <c r="D129" s="25" t="str">
        <f>IF(FIN!D129="","",FIN!D129)</f>
        <v>980512055379</v>
      </c>
      <c r="E129" s="25" t="str">
        <f>IF(FIN!E129="","",FIN!E129)</f>
        <v>K591CWTP005</v>
      </c>
      <c r="F129" s="25" t="str">
        <f>IF(FIN!F129="","",FIN!F129)</f>
        <v>WTP</v>
      </c>
      <c r="G129" s="25">
        <f>IF(FIN!J129="","",FIN!J129)</f>
        <v>1</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MUHAMAD FARIS BIN MAHADI</v>
      </c>
      <c r="C130" s="25" t="str">
        <f>IF(FIN!C130="","",FIN!C130)</f>
        <v>4WTP</v>
      </c>
      <c r="D130" s="25" t="str">
        <f>IF(FIN!D130="","",FIN!D130)</f>
        <v>980303065351</v>
      </c>
      <c r="E130" s="25" t="str">
        <f>IF(FIN!E130="","",FIN!E130)</f>
        <v>K591CWTP007</v>
      </c>
      <c r="F130" s="25" t="str">
        <f>IF(FIN!F130="","",FIN!F130)</f>
        <v>WTP</v>
      </c>
      <c r="G130" s="25">
        <f>IF(FIN!J130="","",FIN!J130)</f>
        <v>1</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MUHAMAD SUZAIMEY AFIEZE BIN MUHAMAD ASME</v>
      </c>
      <c r="C131" s="25" t="str">
        <f>IF(FIN!C131="","",FIN!C131)</f>
        <v>4WTP</v>
      </c>
      <c r="D131" s="25" t="str">
        <f>IF(FIN!D131="","",FIN!D131)</f>
        <v>980610035195</v>
      </c>
      <c r="E131" s="25" t="str">
        <f>IF(FIN!E131="","",FIN!E131)</f>
        <v>K591CWTP008</v>
      </c>
      <c r="F131" s="25" t="str">
        <f>IF(FIN!F131="","",FIN!F131)</f>
        <v>WTP</v>
      </c>
      <c r="G131" s="25">
        <f>IF(FIN!J131="","",FIN!J131)</f>
        <v>1</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MUSTAQIM SHAH BIN  ABU BAKAR</v>
      </c>
      <c r="C132" s="25" t="str">
        <f>IF(FIN!C132="","",FIN!C132)</f>
        <v>4WTP</v>
      </c>
      <c r="D132" s="25" t="str">
        <f>IF(FIN!D132="","",FIN!D132)</f>
        <v>981005065315</v>
      </c>
      <c r="E132" s="25" t="str">
        <f>IF(FIN!E132="","",FIN!E132)</f>
        <v>K591CWTP011</v>
      </c>
      <c r="F132" s="25" t="str">
        <f>IF(FIN!F132="","",FIN!F132)</f>
        <v>WTP</v>
      </c>
      <c r="G132" s="25">
        <f>IF(FIN!J132="","",FIN!J132)</f>
        <v>1</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NOOR IZATUL AMIRA BT ABDUL MALIK</v>
      </c>
      <c r="C133" s="25" t="str">
        <f>IF(FIN!C133="","",FIN!C133)</f>
        <v>4WTP</v>
      </c>
      <c r="D133" s="25" t="str">
        <f>IF(FIN!D133="","",FIN!D133)</f>
        <v>980923066232</v>
      </c>
      <c r="E133" s="25" t="str">
        <f>IF(FIN!E133="","",FIN!E133)</f>
        <v>K591CWTP012</v>
      </c>
      <c r="F133" s="25" t="str">
        <f>IF(FIN!F133="","",FIN!F133)</f>
        <v>WTP</v>
      </c>
      <c r="G133" s="25">
        <f>IF(FIN!J133="","",FIN!J133)</f>
        <v>1</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NORSHAMIMI BINTI MUHAMAD SHARIMAN</v>
      </c>
      <c r="C134" s="25" t="str">
        <f>IF(FIN!C134="","",FIN!C134)</f>
        <v>4WTP</v>
      </c>
      <c r="D134" s="25" t="str">
        <f>IF(FIN!D134="","",FIN!D134)</f>
        <v>980410035836</v>
      </c>
      <c r="E134" s="25" t="str">
        <f>IF(FIN!E134="","",FIN!E134)</f>
        <v>K591CWTP013</v>
      </c>
      <c r="F134" s="25" t="str">
        <f>IF(FIN!F134="","",FIN!F134)</f>
        <v>WTP</v>
      </c>
      <c r="G134" s="25">
        <f>IF(FIN!J134="","",FIN!J134)</f>
        <v>1</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SAIYIDATINA AISYAH BINTI MOHMAD NAZRI</v>
      </c>
      <c r="C135" s="25" t="str">
        <f>IF(FIN!C135="","",FIN!C135)</f>
        <v>4WTP</v>
      </c>
      <c r="D135" s="25" t="str">
        <f>IF(FIN!D135="","",FIN!D135)</f>
        <v>980918065710</v>
      </c>
      <c r="E135" s="25" t="str">
        <f>IF(FIN!E135="","",FIN!E135)</f>
        <v>K591CWTP015</v>
      </c>
      <c r="F135" s="25" t="str">
        <f>IF(FIN!F135="","",FIN!F135)</f>
        <v>WTP</v>
      </c>
      <c r="G135" s="25">
        <f>IF(FIN!J135="","",FIN!J135)</f>
        <v>1</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SYED AKIL BIN SY OTHMAN</v>
      </c>
      <c r="C136" s="25" t="str">
        <f>IF(FIN!C136="","",FIN!C136)</f>
        <v>4WTP</v>
      </c>
      <c r="D136" s="25" t="str">
        <f>IF(FIN!D136="","",FIN!D136)</f>
        <v>980927065747</v>
      </c>
      <c r="E136" s="25" t="str">
        <f>IF(FIN!E136="","",FIN!E136)</f>
        <v>K591CWTP016</v>
      </c>
      <c r="F136" s="25" t="str">
        <f>IF(FIN!F136="","",FIN!F136)</f>
        <v>WTP</v>
      </c>
      <c r="G136" s="25">
        <f>IF(FIN!J136="","",FIN!J136)</f>
        <v>1</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YUSSAKIRRA SAKILLA BINTI SHAMSUDIN</v>
      </c>
      <c r="C137" s="25" t="str">
        <f>IF(FIN!C137="","",FIN!C137)</f>
        <v>4WTP</v>
      </c>
      <c r="D137" s="25" t="str">
        <f>IF(FIN!D137="","",FIN!D137)</f>
        <v>980318065952</v>
      </c>
      <c r="E137" s="25" t="str">
        <f>IF(FIN!E137="","",FIN!E137)</f>
        <v>K591CWTP017</v>
      </c>
      <c r="F137" s="25" t="str">
        <f>IF(FIN!F137="","",FIN!F137)</f>
        <v>WTP</v>
      </c>
      <c r="G137" s="25">
        <f>IF(FIN!J137="","",FIN!J137)</f>
        <v>1</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ZANORRASYIDAH BINTI ZULKEPLI</v>
      </c>
      <c r="C138" s="25" t="str">
        <f>IF(FIN!C138="","",FIN!C138)</f>
        <v>4WTP</v>
      </c>
      <c r="D138" s="25" t="str">
        <f>IF(FIN!D138="","",FIN!D138)</f>
        <v>981226116518</v>
      </c>
      <c r="E138" s="25" t="str">
        <f>IF(FIN!E138="","",FIN!E138)</f>
        <v>K591CWTP018</v>
      </c>
      <c r="F138" s="25" t="str">
        <f>IF(FIN!F138="","",FIN!F138)</f>
        <v>WTP</v>
      </c>
      <c r="G138" s="25">
        <f>IF(FIN!J138="","",FIN!J138)</f>
        <v>1</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6" t="s">
        <v>154</v>
      </c>
      <c r="B1" s="216"/>
      <c r="C1" s="216"/>
      <c r="D1" s="216"/>
      <c r="E1" s="216"/>
      <c r="F1" s="216"/>
      <c r="G1" s="216"/>
      <c r="H1" s="216"/>
      <c r="I1" s="216"/>
      <c r="J1" s="216"/>
      <c r="K1" s="216"/>
      <c r="L1" s="216"/>
      <c r="M1" s="216"/>
      <c r="N1" s="216"/>
      <c r="O1" s="216"/>
      <c r="P1" s="216"/>
      <c r="Q1" s="216"/>
      <c r="R1" s="216"/>
      <c r="S1" s="216"/>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7" t="s">
        <v>49</v>
      </c>
      <c r="B5" s="220" t="s">
        <v>142</v>
      </c>
      <c r="C5" s="223" t="s">
        <v>139</v>
      </c>
      <c r="D5" s="224"/>
      <c r="E5" s="224"/>
      <c r="F5" s="224"/>
      <c r="G5" s="224"/>
      <c r="H5" s="224"/>
      <c r="I5" s="224"/>
      <c r="J5" s="224"/>
      <c r="K5" s="224"/>
      <c r="L5" s="224"/>
      <c r="M5" s="224"/>
      <c r="N5" s="224"/>
      <c r="O5" s="224"/>
      <c r="P5" s="225"/>
      <c r="Q5" s="226" t="s">
        <v>140</v>
      </c>
      <c r="R5" s="228"/>
      <c r="S5" s="238" t="s">
        <v>141</v>
      </c>
    </row>
    <row r="6" spans="1:19" ht="54.95" customHeight="1" x14ac:dyDescent="0.25">
      <c r="A6" s="218"/>
      <c r="B6" s="221"/>
      <c r="C6" s="231" t="s">
        <v>11</v>
      </c>
      <c r="D6" s="232"/>
      <c r="E6" s="232" t="s">
        <v>14</v>
      </c>
      <c r="F6" s="232"/>
      <c r="G6" s="232"/>
      <c r="H6" s="232" t="s">
        <v>18</v>
      </c>
      <c r="I6" s="232"/>
      <c r="J6" s="232" t="s">
        <v>21</v>
      </c>
      <c r="K6" s="232"/>
      <c r="L6" s="232"/>
      <c r="M6" s="232"/>
      <c r="N6" s="232"/>
      <c r="O6" s="232" t="s">
        <v>18</v>
      </c>
      <c r="P6" s="234" t="s">
        <v>21</v>
      </c>
      <c r="Q6" s="236" t="s">
        <v>18</v>
      </c>
      <c r="R6" s="229" t="s">
        <v>21</v>
      </c>
      <c r="S6" s="239"/>
    </row>
    <row r="7" spans="1:19" ht="24.95" customHeight="1" thickBot="1" x14ac:dyDescent="0.3">
      <c r="A7" s="219"/>
      <c r="B7" s="222"/>
      <c r="C7" s="135" t="s">
        <v>12</v>
      </c>
      <c r="D7" s="136" t="s">
        <v>13</v>
      </c>
      <c r="E7" s="136" t="s">
        <v>15</v>
      </c>
      <c r="F7" s="136" t="s">
        <v>16</v>
      </c>
      <c r="G7" s="136" t="s">
        <v>17</v>
      </c>
      <c r="H7" s="136" t="s">
        <v>19</v>
      </c>
      <c r="I7" s="136" t="s">
        <v>20</v>
      </c>
      <c r="J7" s="136" t="s">
        <v>22</v>
      </c>
      <c r="K7" s="136" t="s">
        <v>23</v>
      </c>
      <c r="L7" s="136" t="s">
        <v>24</v>
      </c>
      <c r="M7" s="136" t="s">
        <v>25</v>
      </c>
      <c r="N7" s="136" t="s">
        <v>26</v>
      </c>
      <c r="O7" s="233"/>
      <c r="P7" s="235"/>
      <c r="Q7" s="237"/>
      <c r="R7" s="230"/>
      <c r="S7" s="240"/>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6" t="s">
        <v>155</v>
      </c>
      <c r="B10" s="216"/>
      <c r="C10" s="216"/>
      <c r="D10" s="216"/>
      <c r="E10" s="216"/>
      <c r="F10" s="216"/>
      <c r="G10" s="216"/>
      <c r="H10" s="216"/>
      <c r="I10" s="216"/>
      <c r="J10" s="216"/>
      <c r="K10" s="216"/>
      <c r="L10" s="216"/>
      <c r="M10" s="216"/>
      <c r="N10" s="216"/>
      <c r="O10" s="216"/>
      <c r="P10" s="216"/>
      <c r="Q10" s="216"/>
      <c r="R10" s="216"/>
      <c r="S10" s="216"/>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7" t="s">
        <v>49</v>
      </c>
      <c r="B14" s="220" t="s">
        <v>142</v>
      </c>
      <c r="C14" s="223" t="s">
        <v>139</v>
      </c>
      <c r="D14" s="224"/>
      <c r="E14" s="224"/>
      <c r="F14" s="224"/>
      <c r="G14" s="224"/>
      <c r="H14" s="224"/>
      <c r="I14" s="224"/>
      <c r="J14" s="224"/>
      <c r="K14" s="224"/>
      <c r="L14" s="224"/>
      <c r="M14" s="224"/>
      <c r="N14" s="224"/>
      <c r="O14" s="224"/>
      <c r="P14" s="225"/>
      <c r="Q14" s="226" t="s">
        <v>140</v>
      </c>
      <c r="R14" s="228"/>
      <c r="S14" s="238" t="s">
        <v>141</v>
      </c>
    </row>
    <row r="15" spans="1:19" ht="54.95" customHeight="1" x14ac:dyDescent="0.25">
      <c r="A15" s="218"/>
      <c r="B15" s="221"/>
      <c r="C15" s="145" t="s">
        <v>62</v>
      </c>
      <c r="D15" s="146" t="s">
        <v>63</v>
      </c>
      <c r="E15" s="232" t="s">
        <v>64</v>
      </c>
      <c r="F15" s="232"/>
      <c r="G15" s="232"/>
      <c r="H15" s="232" t="s">
        <v>65</v>
      </c>
      <c r="I15" s="232"/>
      <c r="J15" s="232"/>
      <c r="K15" s="232"/>
      <c r="L15" s="232"/>
      <c r="M15" s="232"/>
      <c r="N15" s="232"/>
      <c r="O15" s="241" t="s">
        <v>64</v>
      </c>
      <c r="P15" s="243" t="s">
        <v>65</v>
      </c>
      <c r="Q15" s="212" t="s">
        <v>64</v>
      </c>
      <c r="R15" s="214" t="s">
        <v>65</v>
      </c>
      <c r="S15" s="239"/>
    </row>
    <row r="16" spans="1:19" ht="24.95" customHeight="1" thickBot="1" x14ac:dyDescent="0.3">
      <c r="A16" s="219"/>
      <c r="B16" s="222"/>
      <c r="C16" s="135" t="s">
        <v>12</v>
      </c>
      <c r="D16" s="136" t="s">
        <v>13</v>
      </c>
      <c r="E16" s="136" t="s">
        <v>15</v>
      </c>
      <c r="F16" s="136" t="s">
        <v>16</v>
      </c>
      <c r="G16" s="136" t="s">
        <v>17</v>
      </c>
      <c r="H16" s="136" t="s">
        <v>19</v>
      </c>
      <c r="I16" s="136" t="s">
        <v>20</v>
      </c>
      <c r="J16" s="136" t="s">
        <v>22</v>
      </c>
      <c r="K16" s="136" t="s">
        <v>23</v>
      </c>
      <c r="L16" s="136" t="s">
        <v>24</v>
      </c>
      <c r="M16" s="136" t="s">
        <v>25</v>
      </c>
      <c r="N16" s="136" t="s">
        <v>26</v>
      </c>
      <c r="O16" s="242"/>
      <c r="P16" s="244"/>
      <c r="Q16" s="213"/>
      <c r="R16" s="215"/>
      <c r="S16" s="240"/>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6" t="s">
        <v>156</v>
      </c>
      <c r="B19" s="216"/>
      <c r="C19" s="216"/>
      <c r="D19" s="216"/>
      <c r="E19" s="216"/>
      <c r="F19" s="216"/>
      <c r="G19" s="216"/>
      <c r="H19" s="216"/>
      <c r="I19" s="216"/>
      <c r="J19" s="216"/>
      <c r="K19" s="216"/>
      <c r="L19" s="216"/>
      <c r="M19" s="216"/>
      <c r="N19" s="216"/>
      <c r="O19" s="216"/>
      <c r="P19" s="216"/>
      <c r="Q19" s="216"/>
      <c r="R19" s="216"/>
      <c r="S19" s="216"/>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7" t="s">
        <v>49</v>
      </c>
      <c r="B23" s="220" t="s">
        <v>142</v>
      </c>
      <c r="C23" s="223" t="s">
        <v>139</v>
      </c>
      <c r="D23" s="224"/>
      <c r="E23" s="224"/>
      <c r="F23" s="224"/>
      <c r="G23" s="224"/>
      <c r="H23" s="224"/>
      <c r="I23" s="224"/>
      <c r="J23" s="224"/>
      <c r="K23" s="224"/>
      <c r="L23" s="224"/>
      <c r="M23" s="224"/>
      <c r="N23" s="224"/>
      <c r="O23" s="224"/>
      <c r="P23" s="225"/>
      <c r="Q23" s="226" t="s">
        <v>140</v>
      </c>
      <c r="R23" s="228"/>
      <c r="S23" s="238" t="s">
        <v>141</v>
      </c>
    </row>
    <row r="24" spans="1:19" ht="54.95" customHeight="1" x14ac:dyDescent="0.25">
      <c r="A24" s="218"/>
      <c r="B24" s="221"/>
      <c r="C24" s="231" t="s">
        <v>64</v>
      </c>
      <c r="D24" s="232"/>
      <c r="E24" s="232"/>
      <c r="F24" s="232"/>
      <c r="G24" s="232"/>
      <c r="H24" s="232"/>
      <c r="I24" s="232"/>
      <c r="J24" s="232" t="s">
        <v>65</v>
      </c>
      <c r="K24" s="232"/>
      <c r="L24" s="232"/>
      <c r="M24" s="232"/>
      <c r="N24" s="232"/>
      <c r="O24" s="241" t="s">
        <v>64</v>
      </c>
      <c r="P24" s="243" t="s">
        <v>65</v>
      </c>
      <c r="Q24" s="212" t="s">
        <v>64</v>
      </c>
      <c r="R24" s="214" t="s">
        <v>65</v>
      </c>
      <c r="S24" s="239"/>
    </row>
    <row r="25" spans="1:19" ht="24.95" customHeight="1" thickBot="1" x14ac:dyDescent="0.3">
      <c r="A25" s="219"/>
      <c r="B25" s="222"/>
      <c r="C25" s="135" t="s">
        <v>12</v>
      </c>
      <c r="D25" s="136" t="s">
        <v>13</v>
      </c>
      <c r="E25" s="136" t="s">
        <v>15</v>
      </c>
      <c r="F25" s="136" t="s">
        <v>16</v>
      </c>
      <c r="G25" s="136" t="s">
        <v>17</v>
      </c>
      <c r="H25" s="136" t="s">
        <v>19</v>
      </c>
      <c r="I25" s="136" t="s">
        <v>20</v>
      </c>
      <c r="J25" s="136" t="s">
        <v>22</v>
      </c>
      <c r="K25" s="136" t="s">
        <v>23</v>
      </c>
      <c r="L25" s="136" t="s">
        <v>24</v>
      </c>
      <c r="M25" s="136" t="s">
        <v>25</v>
      </c>
      <c r="N25" s="136" t="s">
        <v>26</v>
      </c>
      <c r="O25" s="242"/>
      <c r="P25" s="244"/>
      <c r="Q25" s="213"/>
      <c r="R25" s="215"/>
      <c r="S25" s="240"/>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6" t="s">
        <v>157</v>
      </c>
      <c r="B28" s="216"/>
      <c r="C28" s="216"/>
      <c r="D28" s="216"/>
      <c r="E28" s="216"/>
      <c r="F28" s="216"/>
      <c r="G28" s="216"/>
      <c r="H28" s="216"/>
      <c r="I28" s="216"/>
      <c r="J28" s="216"/>
      <c r="K28" s="216"/>
      <c r="L28" s="216"/>
      <c r="M28" s="216"/>
      <c r="N28" s="216"/>
      <c r="O28" s="216"/>
      <c r="P28" s="216"/>
      <c r="Q28" s="216"/>
      <c r="R28" s="216"/>
      <c r="S28" s="216"/>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7" t="s">
        <v>49</v>
      </c>
      <c r="B32" s="220" t="s">
        <v>142</v>
      </c>
      <c r="C32" s="223" t="s">
        <v>139</v>
      </c>
      <c r="D32" s="224"/>
      <c r="E32" s="224"/>
      <c r="F32" s="224"/>
      <c r="G32" s="224"/>
      <c r="H32" s="224"/>
      <c r="I32" s="224"/>
      <c r="J32" s="224"/>
      <c r="K32" s="224"/>
      <c r="L32" s="224"/>
      <c r="M32" s="224"/>
      <c r="N32" s="224"/>
      <c r="O32" s="224"/>
      <c r="P32" s="225"/>
      <c r="Q32" s="226" t="s">
        <v>140</v>
      </c>
      <c r="R32" s="227"/>
      <c r="S32" s="228" t="s">
        <v>141</v>
      </c>
    </row>
    <row r="33" spans="1:19" ht="54.95" customHeight="1" x14ac:dyDescent="0.25">
      <c r="A33" s="218"/>
      <c r="B33" s="221"/>
      <c r="C33" s="231" t="s">
        <v>11</v>
      </c>
      <c r="D33" s="232"/>
      <c r="E33" s="232" t="s">
        <v>14</v>
      </c>
      <c r="F33" s="232"/>
      <c r="G33" s="232" t="s">
        <v>18</v>
      </c>
      <c r="H33" s="232"/>
      <c r="I33" s="232"/>
      <c r="J33" s="232"/>
      <c r="K33" s="232"/>
      <c r="L33" s="232" t="s">
        <v>21</v>
      </c>
      <c r="M33" s="232"/>
      <c r="N33" s="232"/>
      <c r="O33" s="232" t="s">
        <v>18</v>
      </c>
      <c r="P33" s="234" t="s">
        <v>21</v>
      </c>
      <c r="Q33" s="236" t="s">
        <v>18</v>
      </c>
      <c r="R33" s="210" t="s">
        <v>21</v>
      </c>
      <c r="S33" s="229"/>
    </row>
    <row r="34" spans="1:19" ht="24.95" customHeight="1" thickBot="1" x14ac:dyDescent="0.3">
      <c r="A34" s="219"/>
      <c r="B34" s="222"/>
      <c r="C34" s="135" t="s">
        <v>12</v>
      </c>
      <c r="D34" s="136" t="s">
        <v>13</v>
      </c>
      <c r="E34" s="136" t="s">
        <v>15</v>
      </c>
      <c r="F34" s="136" t="s">
        <v>16</v>
      </c>
      <c r="G34" s="136" t="s">
        <v>17</v>
      </c>
      <c r="H34" s="136" t="s">
        <v>19</v>
      </c>
      <c r="I34" s="136" t="s">
        <v>20</v>
      </c>
      <c r="J34" s="136" t="s">
        <v>22</v>
      </c>
      <c r="K34" s="136" t="s">
        <v>23</v>
      </c>
      <c r="L34" s="136" t="s">
        <v>24</v>
      </c>
      <c r="M34" s="136" t="s">
        <v>25</v>
      </c>
      <c r="N34" s="136" t="s">
        <v>26</v>
      </c>
      <c r="O34" s="233"/>
      <c r="P34" s="235"/>
      <c r="Q34" s="237"/>
      <c r="R34" s="211"/>
      <c r="S34" s="230"/>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6" t="s">
        <v>153</v>
      </c>
      <c r="B1" s="216"/>
      <c r="C1" s="216"/>
      <c r="D1" s="216"/>
      <c r="E1" s="216"/>
      <c r="F1" s="216"/>
      <c r="G1" s="216"/>
      <c r="H1" s="216"/>
      <c r="I1" s="216"/>
      <c r="J1" s="216"/>
      <c r="K1" s="216"/>
      <c r="L1" s="216"/>
      <c r="M1" s="216"/>
      <c r="N1" s="216"/>
      <c r="O1" s="216"/>
      <c r="P1" s="216"/>
      <c r="Q1" s="216"/>
      <c r="R1" s="216"/>
      <c r="S1" s="216"/>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7" t="s">
        <v>49</v>
      </c>
      <c r="B5" s="220" t="s">
        <v>142</v>
      </c>
      <c r="C5" s="223" t="s">
        <v>139</v>
      </c>
      <c r="D5" s="224"/>
      <c r="E5" s="224"/>
      <c r="F5" s="224"/>
      <c r="G5" s="224"/>
      <c r="H5" s="224"/>
      <c r="I5" s="224"/>
      <c r="J5" s="224"/>
      <c r="K5" s="224"/>
      <c r="L5" s="224"/>
      <c r="M5" s="224"/>
      <c r="N5" s="224"/>
      <c r="O5" s="224"/>
      <c r="P5" s="225"/>
      <c r="Q5" s="226" t="s">
        <v>140</v>
      </c>
      <c r="R5" s="228"/>
      <c r="S5" s="238" t="s">
        <v>141</v>
      </c>
    </row>
    <row r="6" spans="1:19" ht="54.95" customHeight="1" x14ac:dyDescent="0.25">
      <c r="A6" s="218"/>
      <c r="B6" s="221"/>
      <c r="C6" s="231" t="s">
        <v>11</v>
      </c>
      <c r="D6" s="232"/>
      <c r="E6" s="232" t="s">
        <v>14</v>
      </c>
      <c r="F6" s="232"/>
      <c r="G6" s="232"/>
      <c r="H6" s="232" t="s">
        <v>18</v>
      </c>
      <c r="I6" s="232"/>
      <c r="J6" s="232" t="s">
        <v>21</v>
      </c>
      <c r="K6" s="232"/>
      <c r="L6" s="232"/>
      <c r="M6" s="232"/>
      <c r="N6" s="232"/>
      <c r="O6" s="232" t="s">
        <v>18</v>
      </c>
      <c r="P6" s="234" t="s">
        <v>21</v>
      </c>
      <c r="Q6" s="236" t="s">
        <v>18</v>
      </c>
      <c r="R6" s="229" t="s">
        <v>21</v>
      </c>
      <c r="S6" s="239"/>
    </row>
    <row r="7" spans="1:19" ht="24.95" customHeight="1" thickBot="1" x14ac:dyDescent="0.3">
      <c r="A7" s="219"/>
      <c r="B7" s="222"/>
      <c r="C7" s="135" t="s">
        <v>12</v>
      </c>
      <c r="D7" s="136" t="s">
        <v>13</v>
      </c>
      <c r="E7" s="136" t="s">
        <v>15</v>
      </c>
      <c r="F7" s="136" t="s">
        <v>16</v>
      </c>
      <c r="G7" s="136" t="s">
        <v>17</v>
      </c>
      <c r="H7" s="136" t="s">
        <v>19</v>
      </c>
      <c r="I7" s="136" t="s">
        <v>20</v>
      </c>
      <c r="J7" s="136" t="s">
        <v>22</v>
      </c>
      <c r="K7" s="136" t="s">
        <v>23</v>
      </c>
      <c r="L7" s="136" t="s">
        <v>24</v>
      </c>
      <c r="M7" s="136" t="s">
        <v>25</v>
      </c>
      <c r="N7" s="136" t="s">
        <v>26</v>
      </c>
      <c r="O7" s="233"/>
      <c r="P7" s="235"/>
      <c r="Q7" s="237"/>
      <c r="R7" s="230"/>
      <c r="S7" s="240"/>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6" t="s">
        <v>152</v>
      </c>
      <c r="B10" s="216"/>
      <c r="C10" s="216"/>
      <c r="D10" s="216"/>
      <c r="E10" s="216"/>
      <c r="F10" s="216"/>
      <c r="G10" s="216"/>
      <c r="H10" s="216"/>
      <c r="I10" s="216"/>
      <c r="J10" s="216"/>
      <c r="K10" s="216"/>
      <c r="L10" s="216"/>
      <c r="M10" s="216"/>
      <c r="N10" s="216"/>
      <c r="O10" s="216"/>
      <c r="P10" s="216"/>
      <c r="Q10" s="216"/>
      <c r="R10" s="216"/>
      <c r="S10" s="216"/>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7" t="s">
        <v>49</v>
      </c>
      <c r="B14" s="220" t="s">
        <v>142</v>
      </c>
      <c r="C14" s="223" t="s">
        <v>139</v>
      </c>
      <c r="D14" s="224"/>
      <c r="E14" s="224"/>
      <c r="F14" s="224"/>
      <c r="G14" s="224"/>
      <c r="H14" s="224"/>
      <c r="I14" s="224"/>
      <c r="J14" s="224"/>
      <c r="K14" s="224"/>
      <c r="L14" s="224"/>
      <c r="M14" s="224"/>
      <c r="N14" s="224"/>
      <c r="O14" s="224"/>
      <c r="P14" s="225"/>
      <c r="Q14" s="226" t="s">
        <v>140</v>
      </c>
      <c r="R14" s="228"/>
      <c r="S14" s="238" t="s">
        <v>141</v>
      </c>
    </row>
    <row r="15" spans="1:19" ht="54.95" customHeight="1" x14ac:dyDescent="0.25">
      <c r="A15" s="218"/>
      <c r="B15" s="221"/>
      <c r="C15" s="145" t="s">
        <v>62</v>
      </c>
      <c r="D15" s="146" t="s">
        <v>63</v>
      </c>
      <c r="E15" s="232" t="s">
        <v>64</v>
      </c>
      <c r="F15" s="232"/>
      <c r="G15" s="232"/>
      <c r="H15" s="232" t="s">
        <v>65</v>
      </c>
      <c r="I15" s="232"/>
      <c r="J15" s="232"/>
      <c r="K15" s="232"/>
      <c r="L15" s="232"/>
      <c r="M15" s="232"/>
      <c r="N15" s="232"/>
      <c r="O15" s="241" t="s">
        <v>64</v>
      </c>
      <c r="P15" s="243" t="s">
        <v>65</v>
      </c>
      <c r="Q15" s="212" t="s">
        <v>64</v>
      </c>
      <c r="R15" s="214" t="s">
        <v>65</v>
      </c>
      <c r="S15" s="239"/>
    </row>
    <row r="16" spans="1:19" ht="24.95" customHeight="1" thickBot="1" x14ac:dyDescent="0.3">
      <c r="A16" s="219"/>
      <c r="B16" s="222"/>
      <c r="C16" s="135" t="s">
        <v>12</v>
      </c>
      <c r="D16" s="136" t="s">
        <v>13</v>
      </c>
      <c r="E16" s="136" t="s">
        <v>15</v>
      </c>
      <c r="F16" s="136" t="s">
        <v>16</v>
      </c>
      <c r="G16" s="136" t="s">
        <v>17</v>
      </c>
      <c r="H16" s="136" t="s">
        <v>19</v>
      </c>
      <c r="I16" s="136" t="s">
        <v>20</v>
      </c>
      <c r="J16" s="136" t="s">
        <v>22</v>
      </c>
      <c r="K16" s="136" t="s">
        <v>23</v>
      </c>
      <c r="L16" s="136" t="s">
        <v>24</v>
      </c>
      <c r="M16" s="136" t="s">
        <v>25</v>
      </c>
      <c r="N16" s="136" t="s">
        <v>26</v>
      </c>
      <c r="O16" s="242"/>
      <c r="P16" s="244"/>
      <c r="Q16" s="213"/>
      <c r="R16" s="215"/>
      <c r="S16" s="240"/>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6" t="s">
        <v>151</v>
      </c>
      <c r="B19" s="216"/>
      <c r="C19" s="216"/>
      <c r="D19" s="216"/>
      <c r="E19" s="216"/>
      <c r="F19" s="216"/>
      <c r="G19" s="216"/>
      <c r="H19" s="216"/>
      <c r="I19" s="216"/>
      <c r="J19" s="216"/>
      <c r="K19" s="216"/>
      <c r="L19" s="216"/>
      <c r="M19" s="216"/>
      <c r="N19" s="216"/>
      <c r="O19" s="216"/>
      <c r="P19" s="216"/>
      <c r="Q19" s="216"/>
      <c r="R19" s="216"/>
      <c r="S19" s="216"/>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7" t="s">
        <v>49</v>
      </c>
      <c r="B23" s="220" t="s">
        <v>142</v>
      </c>
      <c r="C23" s="223" t="s">
        <v>139</v>
      </c>
      <c r="D23" s="224"/>
      <c r="E23" s="224"/>
      <c r="F23" s="224"/>
      <c r="G23" s="224"/>
      <c r="H23" s="224"/>
      <c r="I23" s="224"/>
      <c r="J23" s="224"/>
      <c r="K23" s="224"/>
      <c r="L23" s="224"/>
      <c r="M23" s="224"/>
      <c r="N23" s="224"/>
      <c r="O23" s="224"/>
      <c r="P23" s="225"/>
      <c r="Q23" s="226" t="s">
        <v>140</v>
      </c>
      <c r="R23" s="228"/>
      <c r="S23" s="238" t="s">
        <v>141</v>
      </c>
    </row>
    <row r="24" spans="1:19" ht="54.95" customHeight="1" x14ac:dyDescent="0.25">
      <c r="A24" s="218"/>
      <c r="B24" s="221"/>
      <c r="C24" s="231" t="s">
        <v>64</v>
      </c>
      <c r="D24" s="232"/>
      <c r="E24" s="232"/>
      <c r="F24" s="232"/>
      <c r="G24" s="232"/>
      <c r="H24" s="232"/>
      <c r="I24" s="232"/>
      <c r="J24" s="232" t="s">
        <v>65</v>
      </c>
      <c r="K24" s="232"/>
      <c r="L24" s="232"/>
      <c r="M24" s="232"/>
      <c r="N24" s="232"/>
      <c r="O24" s="241" t="s">
        <v>64</v>
      </c>
      <c r="P24" s="243" t="s">
        <v>65</v>
      </c>
      <c r="Q24" s="212" t="s">
        <v>64</v>
      </c>
      <c r="R24" s="214" t="s">
        <v>65</v>
      </c>
      <c r="S24" s="239"/>
    </row>
    <row r="25" spans="1:19" ht="24.95" customHeight="1" thickBot="1" x14ac:dyDescent="0.3">
      <c r="A25" s="219"/>
      <c r="B25" s="222"/>
      <c r="C25" s="135" t="s">
        <v>12</v>
      </c>
      <c r="D25" s="136" t="s">
        <v>13</v>
      </c>
      <c r="E25" s="136" t="s">
        <v>15</v>
      </c>
      <c r="F25" s="136" t="s">
        <v>16</v>
      </c>
      <c r="G25" s="136" t="s">
        <v>17</v>
      </c>
      <c r="H25" s="136" t="s">
        <v>19</v>
      </c>
      <c r="I25" s="136" t="s">
        <v>20</v>
      </c>
      <c r="J25" s="136" t="s">
        <v>22</v>
      </c>
      <c r="K25" s="136" t="s">
        <v>23</v>
      </c>
      <c r="L25" s="136" t="s">
        <v>24</v>
      </c>
      <c r="M25" s="136" t="s">
        <v>25</v>
      </c>
      <c r="N25" s="136" t="s">
        <v>26</v>
      </c>
      <c r="O25" s="242"/>
      <c r="P25" s="244"/>
      <c r="Q25" s="213"/>
      <c r="R25" s="215"/>
      <c r="S25" s="240"/>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6" t="s">
        <v>150</v>
      </c>
      <c r="B28" s="216"/>
      <c r="C28" s="216"/>
      <c r="D28" s="216"/>
      <c r="E28" s="216"/>
      <c r="F28" s="216"/>
      <c r="G28" s="216"/>
      <c r="H28" s="216"/>
      <c r="I28" s="216"/>
      <c r="J28" s="216"/>
      <c r="K28" s="216"/>
      <c r="L28" s="216"/>
      <c r="M28" s="216"/>
      <c r="N28" s="216"/>
      <c r="O28" s="216"/>
      <c r="P28" s="216"/>
      <c r="Q28" s="216"/>
      <c r="R28" s="216"/>
      <c r="S28" s="216"/>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7" t="s">
        <v>49</v>
      </c>
      <c r="B32" s="220" t="s">
        <v>142</v>
      </c>
      <c r="C32" s="223" t="s">
        <v>139</v>
      </c>
      <c r="D32" s="224"/>
      <c r="E32" s="224"/>
      <c r="F32" s="224"/>
      <c r="G32" s="224"/>
      <c r="H32" s="224"/>
      <c r="I32" s="224"/>
      <c r="J32" s="224"/>
      <c r="K32" s="224"/>
      <c r="L32" s="224"/>
      <c r="M32" s="224"/>
      <c r="N32" s="224"/>
      <c r="O32" s="224"/>
      <c r="P32" s="225"/>
      <c r="Q32" s="226" t="s">
        <v>140</v>
      </c>
      <c r="R32" s="227"/>
      <c r="S32" s="228" t="s">
        <v>141</v>
      </c>
    </row>
    <row r="33" spans="1:19" ht="54.95" customHeight="1" x14ac:dyDescent="0.25">
      <c r="A33" s="218"/>
      <c r="B33" s="221"/>
      <c r="C33" s="231" t="s">
        <v>11</v>
      </c>
      <c r="D33" s="232"/>
      <c r="E33" s="232" t="s">
        <v>14</v>
      </c>
      <c r="F33" s="232"/>
      <c r="G33" s="232" t="s">
        <v>18</v>
      </c>
      <c r="H33" s="232"/>
      <c r="I33" s="232"/>
      <c r="J33" s="232"/>
      <c r="K33" s="232"/>
      <c r="L33" s="232" t="s">
        <v>21</v>
      </c>
      <c r="M33" s="232"/>
      <c r="N33" s="232"/>
      <c r="O33" s="232" t="s">
        <v>18</v>
      </c>
      <c r="P33" s="234" t="s">
        <v>21</v>
      </c>
      <c r="Q33" s="236" t="s">
        <v>18</v>
      </c>
      <c r="R33" s="210" t="s">
        <v>21</v>
      </c>
      <c r="S33" s="229"/>
    </row>
    <row r="34" spans="1:19" ht="24.95" customHeight="1" thickBot="1" x14ac:dyDescent="0.3">
      <c r="A34" s="219"/>
      <c r="B34" s="222"/>
      <c r="C34" s="135" t="s">
        <v>12</v>
      </c>
      <c r="D34" s="136" t="s">
        <v>13</v>
      </c>
      <c r="E34" s="136" t="s">
        <v>15</v>
      </c>
      <c r="F34" s="136" t="s">
        <v>16</v>
      </c>
      <c r="G34" s="136" t="s">
        <v>17</v>
      </c>
      <c r="H34" s="136" t="s">
        <v>19</v>
      </c>
      <c r="I34" s="136" t="s">
        <v>20</v>
      </c>
      <c r="J34" s="136" t="s">
        <v>22</v>
      </c>
      <c r="K34" s="136" t="s">
        <v>23</v>
      </c>
      <c r="L34" s="136" t="s">
        <v>24</v>
      </c>
      <c r="M34" s="136" t="s">
        <v>25</v>
      </c>
      <c r="N34" s="136" t="s">
        <v>26</v>
      </c>
      <c r="O34" s="233"/>
      <c r="P34" s="235"/>
      <c r="Q34" s="237"/>
      <c r="R34" s="211"/>
      <c r="S34" s="230"/>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6" t="s">
        <v>143</v>
      </c>
      <c r="B1" s="216"/>
      <c r="C1" s="216"/>
      <c r="D1" s="216"/>
      <c r="E1" s="216"/>
      <c r="F1" s="216"/>
      <c r="G1" s="216"/>
      <c r="H1" s="216"/>
      <c r="I1" s="216"/>
      <c r="J1" s="216"/>
      <c r="K1" s="216"/>
      <c r="L1" s="216"/>
      <c r="M1" s="216"/>
      <c r="N1" s="216"/>
      <c r="O1" s="216"/>
      <c r="P1" s="216"/>
      <c r="Q1" s="216"/>
      <c r="R1" s="216"/>
      <c r="S1" s="216"/>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7" t="s">
        <v>49</v>
      </c>
      <c r="B4" s="220" t="s">
        <v>142</v>
      </c>
      <c r="C4" s="223" t="s">
        <v>139</v>
      </c>
      <c r="D4" s="224"/>
      <c r="E4" s="224"/>
      <c r="F4" s="224"/>
      <c r="G4" s="224"/>
      <c r="H4" s="224"/>
      <c r="I4" s="224"/>
      <c r="J4" s="224"/>
      <c r="K4" s="224"/>
      <c r="L4" s="224"/>
      <c r="M4" s="224"/>
      <c r="N4" s="224"/>
      <c r="O4" s="224"/>
      <c r="P4" s="225"/>
      <c r="Q4" s="226" t="s">
        <v>140</v>
      </c>
      <c r="R4" s="228"/>
      <c r="S4" s="238" t="s">
        <v>141</v>
      </c>
    </row>
    <row r="5" spans="1:19" ht="54.95" customHeight="1" x14ac:dyDescent="0.25">
      <c r="A5" s="218"/>
      <c r="B5" s="221"/>
      <c r="C5" s="231" t="s">
        <v>11</v>
      </c>
      <c r="D5" s="232"/>
      <c r="E5" s="232" t="s">
        <v>14</v>
      </c>
      <c r="F5" s="232"/>
      <c r="G5" s="232"/>
      <c r="H5" s="232" t="s">
        <v>18</v>
      </c>
      <c r="I5" s="232"/>
      <c r="J5" s="232" t="s">
        <v>21</v>
      </c>
      <c r="K5" s="232"/>
      <c r="L5" s="232"/>
      <c r="M5" s="232"/>
      <c r="N5" s="232"/>
      <c r="O5" s="232" t="s">
        <v>18</v>
      </c>
      <c r="P5" s="234" t="s">
        <v>21</v>
      </c>
      <c r="Q5" s="236" t="s">
        <v>18</v>
      </c>
      <c r="R5" s="229" t="s">
        <v>21</v>
      </c>
      <c r="S5" s="239"/>
    </row>
    <row r="6" spans="1:19" ht="24.95" customHeight="1" thickBot="1" x14ac:dyDescent="0.3">
      <c r="A6" s="219"/>
      <c r="B6" s="222"/>
      <c r="C6" s="135" t="s">
        <v>12</v>
      </c>
      <c r="D6" s="136" t="s">
        <v>13</v>
      </c>
      <c r="E6" s="136" t="s">
        <v>15</v>
      </c>
      <c r="F6" s="136" t="s">
        <v>16</v>
      </c>
      <c r="G6" s="136" t="s">
        <v>17</v>
      </c>
      <c r="H6" s="136" t="s">
        <v>19</v>
      </c>
      <c r="I6" s="136" t="s">
        <v>20</v>
      </c>
      <c r="J6" s="136" t="s">
        <v>22</v>
      </c>
      <c r="K6" s="136" t="s">
        <v>23</v>
      </c>
      <c r="L6" s="136" t="s">
        <v>24</v>
      </c>
      <c r="M6" s="136" t="s">
        <v>25</v>
      </c>
      <c r="N6" s="136" t="s">
        <v>26</v>
      </c>
      <c r="O6" s="233"/>
      <c r="P6" s="235"/>
      <c r="Q6" s="237"/>
      <c r="R6" s="230"/>
      <c r="S6" s="240"/>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6" t="s">
        <v>144</v>
      </c>
      <c r="B9" s="216"/>
      <c r="C9" s="216"/>
      <c r="D9" s="216"/>
      <c r="E9" s="216"/>
      <c r="F9" s="216"/>
      <c r="G9" s="216"/>
      <c r="H9" s="216"/>
      <c r="I9" s="216"/>
      <c r="J9" s="216"/>
      <c r="K9" s="216"/>
      <c r="L9" s="216"/>
      <c r="M9" s="216"/>
      <c r="N9" s="216"/>
      <c r="O9" s="216"/>
      <c r="P9" s="216"/>
      <c r="Q9" s="216"/>
      <c r="R9" s="216"/>
      <c r="S9" s="216"/>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7" t="s">
        <v>49</v>
      </c>
      <c r="B12" s="220" t="s">
        <v>142</v>
      </c>
      <c r="C12" s="223" t="s">
        <v>139</v>
      </c>
      <c r="D12" s="224"/>
      <c r="E12" s="224"/>
      <c r="F12" s="224"/>
      <c r="G12" s="224"/>
      <c r="H12" s="224"/>
      <c r="I12" s="224"/>
      <c r="J12" s="224"/>
      <c r="K12" s="224"/>
      <c r="L12" s="224"/>
      <c r="M12" s="224"/>
      <c r="N12" s="224"/>
      <c r="O12" s="224"/>
      <c r="P12" s="225"/>
      <c r="Q12" s="226" t="s">
        <v>140</v>
      </c>
      <c r="R12" s="228"/>
      <c r="S12" s="238" t="s">
        <v>141</v>
      </c>
    </row>
    <row r="13" spans="1:19" ht="54.95" customHeight="1" x14ac:dyDescent="0.25">
      <c r="A13" s="218"/>
      <c r="B13" s="221"/>
      <c r="C13" s="145" t="s">
        <v>62</v>
      </c>
      <c r="D13" s="146" t="s">
        <v>63</v>
      </c>
      <c r="E13" s="232" t="s">
        <v>64</v>
      </c>
      <c r="F13" s="232"/>
      <c r="G13" s="232"/>
      <c r="H13" s="232" t="s">
        <v>65</v>
      </c>
      <c r="I13" s="232"/>
      <c r="J13" s="232"/>
      <c r="K13" s="232"/>
      <c r="L13" s="232"/>
      <c r="M13" s="232"/>
      <c r="N13" s="232"/>
      <c r="O13" s="241" t="s">
        <v>64</v>
      </c>
      <c r="P13" s="243" t="s">
        <v>65</v>
      </c>
      <c r="Q13" s="212" t="s">
        <v>64</v>
      </c>
      <c r="R13" s="214" t="s">
        <v>65</v>
      </c>
      <c r="S13" s="239"/>
    </row>
    <row r="14" spans="1:19" ht="24.95" customHeight="1" thickBot="1" x14ac:dyDescent="0.3">
      <c r="A14" s="219"/>
      <c r="B14" s="222"/>
      <c r="C14" s="135" t="s">
        <v>12</v>
      </c>
      <c r="D14" s="136" t="s">
        <v>13</v>
      </c>
      <c r="E14" s="136" t="s">
        <v>15</v>
      </c>
      <c r="F14" s="136" t="s">
        <v>16</v>
      </c>
      <c r="G14" s="136" t="s">
        <v>17</v>
      </c>
      <c r="H14" s="136" t="s">
        <v>19</v>
      </c>
      <c r="I14" s="136" t="s">
        <v>20</v>
      </c>
      <c r="J14" s="136" t="s">
        <v>22</v>
      </c>
      <c r="K14" s="136" t="s">
        <v>23</v>
      </c>
      <c r="L14" s="136" t="s">
        <v>24</v>
      </c>
      <c r="M14" s="136" t="s">
        <v>25</v>
      </c>
      <c r="N14" s="136" t="s">
        <v>26</v>
      </c>
      <c r="O14" s="242"/>
      <c r="P14" s="244"/>
      <c r="Q14" s="213"/>
      <c r="R14" s="215"/>
      <c r="S14" s="240"/>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6" t="s">
        <v>145</v>
      </c>
      <c r="B17" s="216"/>
      <c r="C17" s="216"/>
      <c r="D17" s="216"/>
      <c r="E17" s="216"/>
      <c r="F17" s="216"/>
      <c r="G17" s="216"/>
      <c r="H17" s="216"/>
      <c r="I17" s="216"/>
      <c r="J17" s="216"/>
      <c r="K17" s="216"/>
      <c r="L17" s="216"/>
      <c r="M17" s="216"/>
      <c r="N17" s="216"/>
      <c r="O17" s="216"/>
      <c r="P17" s="216"/>
      <c r="Q17" s="216"/>
      <c r="R17" s="216"/>
      <c r="S17" s="216"/>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7" t="s">
        <v>49</v>
      </c>
      <c r="B20" s="220" t="s">
        <v>142</v>
      </c>
      <c r="C20" s="223" t="s">
        <v>139</v>
      </c>
      <c r="D20" s="224"/>
      <c r="E20" s="224"/>
      <c r="F20" s="224"/>
      <c r="G20" s="224"/>
      <c r="H20" s="224"/>
      <c r="I20" s="224"/>
      <c r="J20" s="224"/>
      <c r="K20" s="224"/>
      <c r="L20" s="224"/>
      <c r="M20" s="224"/>
      <c r="N20" s="224"/>
      <c r="O20" s="224"/>
      <c r="P20" s="225"/>
      <c r="Q20" s="226" t="s">
        <v>140</v>
      </c>
      <c r="R20" s="228"/>
      <c r="S20" s="238" t="s">
        <v>141</v>
      </c>
    </row>
    <row r="21" spans="1:19" ht="54.95" customHeight="1" x14ac:dyDescent="0.25">
      <c r="A21" s="218"/>
      <c r="B21" s="221"/>
      <c r="C21" s="231" t="s">
        <v>64</v>
      </c>
      <c r="D21" s="232"/>
      <c r="E21" s="232"/>
      <c r="F21" s="232"/>
      <c r="G21" s="232"/>
      <c r="H21" s="232"/>
      <c r="I21" s="232"/>
      <c r="J21" s="232" t="s">
        <v>65</v>
      </c>
      <c r="K21" s="232"/>
      <c r="L21" s="232"/>
      <c r="M21" s="232"/>
      <c r="N21" s="232"/>
      <c r="O21" s="241" t="s">
        <v>64</v>
      </c>
      <c r="P21" s="243" t="s">
        <v>65</v>
      </c>
      <c r="Q21" s="212" t="s">
        <v>64</v>
      </c>
      <c r="R21" s="214" t="s">
        <v>65</v>
      </c>
      <c r="S21" s="239"/>
    </row>
    <row r="22" spans="1:19" ht="24.95" customHeight="1" thickBot="1" x14ac:dyDescent="0.3">
      <c r="A22" s="219"/>
      <c r="B22" s="222"/>
      <c r="C22" s="135" t="s">
        <v>12</v>
      </c>
      <c r="D22" s="136" t="s">
        <v>13</v>
      </c>
      <c r="E22" s="136" t="s">
        <v>15</v>
      </c>
      <c r="F22" s="136" t="s">
        <v>16</v>
      </c>
      <c r="G22" s="136" t="s">
        <v>17</v>
      </c>
      <c r="H22" s="136" t="s">
        <v>19</v>
      </c>
      <c r="I22" s="136" t="s">
        <v>20</v>
      </c>
      <c r="J22" s="136" t="s">
        <v>22</v>
      </c>
      <c r="K22" s="136" t="s">
        <v>23</v>
      </c>
      <c r="L22" s="136" t="s">
        <v>24</v>
      </c>
      <c r="M22" s="136" t="s">
        <v>25</v>
      </c>
      <c r="N22" s="136" t="s">
        <v>26</v>
      </c>
      <c r="O22" s="242"/>
      <c r="P22" s="244"/>
      <c r="Q22" s="213"/>
      <c r="R22" s="215"/>
      <c r="S22" s="240"/>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6" t="s">
        <v>146</v>
      </c>
      <c r="B25" s="216"/>
      <c r="C25" s="216"/>
      <c r="D25" s="216"/>
      <c r="E25" s="216"/>
      <c r="F25" s="216"/>
      <c r="G25" s="216"/>
      <c r="H25" s="216"/>
      <c r="I25" s="216"/>
      <c r="J25" s="216"/>
      <c r="K25" s="216"/>
      <c r="L25" s="216"/>
      <c r="M25" s="216"/>
      <c r="N25" s="216"/>
      <c r="O25" s="216"/>
      <c r="P25" s="216"/>
      <c r="Q25" s="216"/>
      <c r="R25" s="216"/>
      <c r="S25" s="216"/>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7" t="s">
        <v>49</v>
      </c>
      <c r="B28" s="220" t="s">
        <v>142</v>
      </c>
      <c r="C28" s="223" t="s">
        <v>139</v>
      </c>
      <c r="D28" s="224"/>
      <c r="E28" s="224"/>
      <c r="F28" s="224"/>
      <c r="G28" s="224"/>
      <c r="H28" s="224"/>
      <c r="I28" s="224"/>
      <c r="J28" s="224"/>
      <c r="K28" s="224"/>
      <c r="L28" s="224"/>
      <c r="M28" s="224"/>
      <c r="N28" s="224"/>
      <c r="O28" s="224"/>
      <c r="P28" s="225"/>
      <c r="Q28" s="226" t="s">
        <v>140</v>
      </c>
      <c r="R28" s="227"/>
      <c r="S28" s="228" t="s">
        <v>141</v>
      </c>
    </row>
    <row r="29" spans="1:19" ht="54.95" customHeight="1" x14ac:dyDescent="0.25">
      <c r="A29" s="218"/>
      <c r="B29" s="221"/>
      <c r="C29" s="231" t="s">
        <v>11</v>
      </c>
      <c r="D29" s="232"/>
      <c r="E29" s="232" t="s">
        <v>14</v>
      </c>
      <c r="F29" s="232"/>
      <c r="G29" s="232" t="s">
        <v>18</v>
      </c>
      <c r="H29" s="232"/>
      <c r="I29" s="232"/>
      <c r="J29" s="232"/>
      <c r="K29" s="232"/>
      <c r="L29" s="232" t="s">
        <v>21</v>
      </c>
      <c r="M29" s="232"/>
      <c r="N29" s="232"/>
      <c r="O29" s="232" t="s">
        <v>18</v>
      </c>
      <c r="P29" s="234" t="s">
        <v>21</v>
      </c>
      <c r="Q29" s="236" t="s">
        <v>18</v>
      </c>
      <c r="R29" s="210" t="s">
        <v>21</v>
      </c>
      <c r="S29" s="229"/>
    </row>
    <row r="30" spans="1:19" ht="24.95" customHeight="1" thickBot="1" x14ac:dyDescent="0.3">
      <c r="A30" s="219"/>
      <c r="B30" s="222"/>
      <c r="C30" s="135" t="s">
        <v>12</v>
      </c>
      <c r="D30" s="136" t="s">
        <v>13</v>
      </c>
      <c r="E30" s="136" t="s">
        <v>15</v>
      </c>
      <c r="F30" s="136" t="s">
        <v>16</v>
      </c>
      <c r="G30" s="136" t="s">
        <v>17</v>
      </c>
      <c r="H30" s="136" t="s">
        <v>19</v>
      </c>
      <c r="I30" s="136" t="s">
        <v>20</v>
      </c>
      <c r="J30" s="136" t="s">
        <v>22</v>
      </c>
      <c r="K30" s="136" t="s">
        <v>23</v>
      </c>
      <c r="L30" s="136" t="s">
        <v>24</v>
      </c>
      <c r="M30" s="136" t="s">
        <v>25</v>
      </c>
      <c r="N30" s="136" t="s">
        <v>26</v>
      </c>
      <c r="O30" s="233"/>
      <c r="P30" s="235"/>
      <c r="Q30" s="237"/>
      <c r="R30" s="211"/>
      <c r="S30" s="230"/>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45" t="s">
        <v>66</v>
      </c>
      <c r="B1" s="245"/>
      <c r="C1" s="245"/>
      <c r="D1" s="245"/>
      <c r="E1" s="245" t="s">
        <v>67</v>
      </c>
      <c r="F1" s="245"/>
      <c r="G1" s="245"/>
      <c r="H1" s="245"/>
      <c r="I1" s="245" t="s">
        <v>138</v>
      </c>
      <c r="J1" s="245"/>
      <c r="K1" s="245"/>
      <c r="L1" s="245"/>
      <c r="M1" s="245" t="s">
        <v>137</v>
      </c>
      <c r="N1" s="245"/>
      <c r="O1" s="245"/>
      <c r="P1" s="245"/>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2017-04-17T05:26:56Z</dcterms:modified>
  <cp:category>Copyright by D@niel2016</cp:category>
</cp:coreProperties>
</file>